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C:\Users\GOOD\Desktop\조성재\2.브랜드북\1.까브드뱅\"/>
    </mc:Choice>
  </mc:AlternateContent>
  <xr:revisionPtr revIDLastSave="0" documentId="13_ncr:1_{00EB352F-1C27-4DE7-A089-3898A735A96D}" xr6:coauthVersionLast="47" xr6:coauthVersionMax="47" xr10:uidLastSave="{00000000-0000-0000-0000-000000000000}"/>
  <workbookProtection workbookAlgorithmName="SHA-512" workbookHashValue="k8DpTPvkiHFs5BEY/x8D/zD1FuJF2VePeJ+JGP0D1hiXD7GL/rLIAqxbK8F/QLD5Hhp5woJPF6F4ki6umxw3Tg==" workbookSaltValue="s4TpA9TJ/h4Yj8UTwVU/Iw==" workbookSpinCount="100000" lockStructure="1"/>
  <bookViews>
    <workbookView xWindow="-120" yWindow="-120" windowWidth="29040" windowHeight="17520" xr2:uid="{00000000-000D-0000-FFFF-FFFF00000000}"/>
  </bookViews>
  <sheets>
    <sheet name="CavedeVin" sheetId="1" r:id="rId1"/>
    <sheet name="Downloads" sheetId="5" state="hidden" r:id="rId2"/>
    <sheet name="브랜드" sheetId="2" state="hidden" r:id="rId3"/>
    <sheet name="국가별" sheetId="3" state="hidden" r:id="rId4"/>
  </sheets>
  <definedNames>
    <definedName name="_xlnm._FilterDatabase" localSheetId="0" hidden="1">CavedeVin!$A$4:$Z$4</definedName>
    <definedName name="_xlchart.v1.0" hidden="1">CavedeVin!$U$5:$U$367</definedName>
    <definedName name="_xlchart.v1.1" hidden="1">CavedeVin!$V$5:$V$367</definedName>
    <definedName name="_xlchart.v1.2" hidden="1">CavedeVin!$W$5:$W$367</definedName>
    <definedName name="_xlchart.v1.3" hidden="1">CavedeVin!$X$5:$X$367</definedName>
    <definedName name="ExternalData_1" localSheetId="1" hidden="1">Downloads!$A$1:$AG$873</definedName>
    <definedName name="_xlnm.Print_Area" localSheetId="0">CavedeVin!$A$1:$O$367</definedName>
    <definedName name="_xlnm.Print_Titles" localSheetId="0">CavedeVin!$3:$4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29" i="1" l="1"/>
  <c r="L129" i="1" s="1"/>
  <c r="B130" i="1"/>
  <c r="L130" i="1" s="1"/>
  <c r="B131" i="1"/>
  <c r="L131" i="1" s="1"/>
  <c r="B132" i="1"/>
  <c r="L132" i="1" s="1"/>
  <c r="B133" i="1"/>
  <c r="L133" i="1" s="1"/>
  <c r="B134" i="1"/>
  <c r="L134" i="1" s="1"/>
  <c r="B135" i="1"/>
  <c r="L135" i="1" s="1"/>
  <c r="B136" i="1"/>
  <c r="L136" i="1" s="1"/>
  <c r="B137" i="1"/>
  <c r="L137" i="1" s="1"/>
  <c r="B138" i="1"/>
  <c r="L138" i="1" s="1"/>
  <c r="B139" i="1"/>
  <c r="L139" i="1" s="1"/>
  <c r="B140" i="1"/>
  <c r="P140" i="1" s="1"/>
  <c r="B141" i="1"/>
  <c r="L141" i="1" s="1"/>
  <c r="B142" i="1"/>
  <c r="L142" i="1" s="1"/>
  <c r="B143" i="1"/>
  <c r="L143" i="1" s="1"/>
  <c r="B144" i="1"/>
  <c r="L144" i="1" s="1"/>
  <c r="B145" i="1"/>
  <c r="L145" i="1" s="1"/>
  <c r="B146" i="1"/>
  <c r="L146" i="1" s="1"/>
  <c r="B147" i="1"/>
  <c r="L147" i="1" s="1"/>
  <c r="B148" i="1"/>
  <c r="L148" i="1" s="1"/>
  <c r="B149" i="1"/>
  <c r="L149" i="1" s="1"/>
  <c r="B150" i="1"/>
  <c r="L150" i="1" s="1"/>
  <c r="B151" i="1"/>
  <c r="L151" i="1" s="1"/>
  <c r="B152" i="1"/>
  <c r="L152" i="1" s="1"/>
  <c r="B153" i="1"/>
  <c r="L153" i="1" s="1"/>
  <c r="B154" i="1"/>
  <c r="L154" i="1" s="1"/>
  <c r="B155" i="1"/>
  <c r="L155" i="1" s="1"/>
  <c r="B156" i="1"/>
  <c r="L156" i="1" s="1"/>
  <c r="B157" i="1"/>
  <c r="L157" i="1" s="1"/>
  <c r="B158" i="1"/>
  <c r="L158" i="1" s="1"/>
  <c r="B159" i="1"/>
  <c r="L159" i="1" s="1"/>
  <c r="B160" i="1"/>
  <c r="L160" i="1" s="1"/>
  <c r="B161" i="1"/>
  <c r="L161" i="1" s="1"/>
  <c r="B162" i="1"/>
  <c r="P162" i="1" s="1"/>
  <c r="B163" i="1"/>
  <c r="L163" i="1" s="1"/>
  <c r="B164" i="1"/>
  <c r="L164" i="1" s="1"/>
  <c r="B165" i="1"/>
  <c r="L165" i="1" s="1"/>
  <c r="B166" i="1"/>
  <c r="L166" i="1" s="1"/>
  <c r="B167" i="1"/>
  <c r="L167" i="1" s="1"/>
  <c r="B168" i="1"/>
  <c r="L168" i="1" s="1"/>
  <c r="B169" i="1"/>
  <c r="L169" i="1" s="1"/>
  <c r="B170" i="1"/>
  <c r="L170" i="1" s="1"/>
  <c r="B171" i="1"/>
  <c r="L171" i="1" s="1"/>
  <c r="B172" i="1"/>
  <c r="L172" i="1" s="1"/>
  <c r="B173" i="1"/>
  <c r="L173" i="1" s="1"/>
  <c r="B174" i="1"/>
  <c r="L174" i="1" s="1"/>
  <c r="B175" i="1"/>
  <c r="L175" i="1" s="1"/>
  <c r="B176" i="1"/>
  <c r="P176" i="1" s="1"/>
  <c r="B177" i="1"/>
  <c r="L177" i="1" s="1"/>
  <c r="B178" i="1"/>
  <c r="L178" i="1" s="1"/>
  <c r="B179" i="1"/>
  <c r="P179" i="1" s="1"/>
  <c r="B180" i="1"/>
  <c r="L180" i="1" s="1"/>
  <c r="B181" i="1"/>
  <c r="L181" i="1" s="1"/>
  <c r="B182" i="1"/>
  <c r="L182" i="1" s="1"/>
  <c r="B183" i="1"/>
  <c r="L183" i="1" s="1"/>
  <c r="B184" i="1"/>
  <c r="L184" i="1" s="1"/>
  <c r="B185" i="1"/>
  <c r="L185" i="1" s="1"/>
  <c r="B186" i="1"/>
  <c r="L186" i="1" s="1"/>
  <c r="B187" i="1"/>
  <c r="L187" i="1" s="1"/>
  <c r="B188" i="1"/>
  <c r="L188" i="1" s="1"/>
  <c r="B189" i="1"/>
  <c r="L189" i="1" s="1"/>
  <c r="B190" i="1"/>
  <c r="L190" i="1" s="1"/>
  <c r="B191" i="1"/>
  <c r="L191" i="1" s="1"/>
  <c r="B192" i="1"/>
  <c r="L192" i="1" s="1"/>
  <c r="B193" i="1"/>
  <c r="L193" i="1" s="1"/>
  <c r="B194" i="1"/>
  <c r="L194" i="1" s="1"/>
  <c r="B195" i="1"/>
  <c r="L195" i="1" s="1"/>
  <c r="B196" i="1"/>
  <c r="L196" i="1" s="1"/>
  <c r="B197" i="1"/>
  <c r="L197" i="1" s="1"/>
  <c r="B198" i="1"/>
  <c r="L198" i="1" s="1"/>
  <c r="B199" i="1"/>
  <c r="L199" i="1" s="1"/>
  <c r="B200" i="1"/>
  <c r="Q200" i="1" s="1"/>
  <c r="B201" i="1"/>
  <c r="L201" i="1" s="1"/>
  <c r="B202" i="1"/>
  <c r="L202" i="1" s="1"/>
  <c r="B203" i="1"/>
  <c r="L203" i="1" s="1"/>
  <c r="B204" i="1"/>
  <c r="L204" i="1" s="1"/>
  <c r="B205" i="1"/>
  <c r="Q205" i="1" s="1"/>
  <c r="B206" i="1"/>
  <c r="L206" i="1" s="1"/>
  <c r="B207" i="1"/>
  <c r="L207" i="1" s="1"/>
  <c r="B208" i="1"/>
  <c r="L208" i="1" s="1"/>
  <c r="B209" i="1"/>
  <c r="L209" i="1" s="1"/>
  <c r="B210" i="1"/>
  <c r="O210" i="1" s="1"/>
  <c r="B211" i="1"/>
  <c r="L211" i="1" s="1"/>
  <c r="B212" i="1"/>
  <c r="O212" i="1" s="1"/>
  <c r="B213" i="1"/>
  <c r="L213" i="1" s="1"/>
  <c r="B214" i="1"/>
  <c r="L214" i="1" s="1"/>
  <c r="B215" i="1"/>
  <c r="L215" i="1" s="1"/>
  <c r="B216" i="1"/>
  <c r="L216" i="1" s="1"/>
  <c r="B217" i="1"/>
  <c r="L217" i="1" s="1"/>
  <c r="B218" i="1"/>
  <c r="L218" i="1" s="1"/>
  <c r="B219" i="1"/>
  <c r="L219" i="1" s="1"/>
  <c r="B220" i="1"/>
  <c r="P220" i="1" s="1"/>
  <c r="B221" i="1"/>
  <c r="L221" i="1" s="1"/>
  <c r="B222" i="1"/>
  <c r="L222" i="1" s="1"/>
  <c r="B223" i="1"/>
  <c r="L223" i="1" s="1"/>
  <c r="B224" i="1"/>
  <c r="O224" i="1" s="1"/>
  <c r="B225" i="1"/>
  <c r="L225" i="1" s="1"/>
  <c r="B226" i="1"/>
  <c r="L226" i="1" s="1"/>
  <c r="B227" i="1"/>
  <c r="L227" i="1" s="1"/>
  <c r="B228" i="1"/>
  <c r="L228" i="1" s="1"/>
  <c r="B229" i="1"/>
  <c r="L229" i="1" s="1"/>
  <c r="B230" i="1"/>
  <c r="L230" i="1" s="1"/>
  <c r="B231" i="1"/>
  <c r="L231" i="1" s="1"/>
  <c r="B232" i="1"/>
  <c r="L232" i="1" s="1"/>
  <c r="B233" i="1"/>
  <c r="L233" i="1" s="1"/>
  <c r="B234" i="1"/>
  <c r="L234" i="1" s="1"/>
  <c r="B235" i="1"/>
  <c r="L235" i="1" s="1"/>
  <c r="B236" i="1"/>
  <c r="L236" i="1" s="1"/>
  <c r="B237" i="1"/>
  <c r="L237" i="1" s="1"/>
  <c r="B238" i="1"/>
  <c r="L238" i="1" s="1"/>
  <c r="B239" i="1"/>
  <c r="L239" i="1" s="1"/>
  <c r="B240" i="1"/>
  <c r="L240" i="1" s="1"/>
  <c r="B241" i="1"/>
  <c r="L241" i="1" s="1"/>
  <c r="B242" i="1"/>
  <c r="L242" i="1" s="1"/>
  <c r="B243" i="1"/>
  <c r="L243" i="1" s="1"/>
  <c r="B244" i="1"/>
  <c r="L244" i="1" s="1"/>
  <c r="B245" i="1"/>
  <c r="L245" i="1" s="1"/>
  <c r="B246" i="1"/>
  <c r="L246" i="1" s="1"/>
  <c r="B247" i="1"/>
  <c r="L247" i="1" s="1"/>
  <c r="B248" i="1"/>
  <c r="Q248" i="1" s="1"/>
  <c r="B249" i="1"/>
  <c r="L249" i="1" s="1"/>
  <c r="B250" i="1"/>
  <c r="L250" i="1" s="1"/>
  <c r="B251" i="1"/>
  <c r="L251" i="1" s="1"/>
  <c r="B252" i="1"/>
  <c r="L252" i="1" s="1"/>
  <c r="B253" i="1"/>
  <c r="L253" i="1" s="1"/>
  <c r="B254" i="1"/>
  <c r="L254" i="1" s="1"/>
  <c r="B255" i="1"/>
  <c r="L255" i="1" s="1"/>
  <c r="B256" i="1"/>
  <c r="L256" i="1" s="1"/>
  <c r="B257" i="1"/>
  <c r="L257" i="1" s="1"/>
  <c r="B258" i="1"/>
  <c r="O258" i="1" s="1"/>
  <c r="B259" i="1"/>
  <c r="L259" i="1" s="1"/>
  <c r="B260" i="1"/>
  <c r="O260" i="1" s="1"/>
  <c r="B261" i="1"/>
  <c r="L261" i="1" s="1"/>
  <c r="B262" i="1"/>
  <c r="L262" i="1" s="1"/>
  <c r="B263" i="1"/>
  <c r="L263" i="1" s="1"/>
  <c r="B264" i="1"/>
  <c r="L264" i="1" s="1"/>
  <c r="B265" i="1"/>
  <c r="P265" i="1" s="1"/>
  <c r="B266" i="1"/>
  <c r="P266" i="1" s="1"/>
  <c r="B267" i="1"/>
  <c r="L267" i="1" s="1"/>
  <c r="B268" i="1"/>
  <c r="L268" i="1" s="1"/>
  <c r="B269" i="1"/>
  <c r="L269" i="1" s="1"/>
  <c r="B270" i="1"/>
  <c r="L270" i="1" s="1"/>
  <c r="B271" i="1"/>
  <c r="L271" i="1" s="1"/>
  <c r="B272" i="1"/>
  <c r="O272" i="1" s="1"/>
  <c r="B273" i="1"/>
  <c r="L273" i="1" s="1"/>
  <c r="B274" i="1"/>
  <c r="L274" i="1" s="1"/>
  <c r="B275" i="1"/>
  <c r="L275" i="1" s="1"/>
  <c r="B276" i="1"/>
  <c r="L276" i="1" s="1"/>
  <c r="B277" i="1"/>
  <c r="L277" i="1" s="1"/>
  <c r="B278" i="1"/>
  <c r="L278" i="1" s="1"/>
  <c r="B279" i="1"/>
  <c r="L279" i="1" s="1"/>
  <c r="B280" i="1"/>
  <c r="O280" i="1" s="1"/>
  <c r="B281" i="1"/>
  <c r="L281" i="1" s="1"/>
  <c r="B282" i="1"/>
  <c r="L282" i="1" s="1"/>
  <c r="B283" i="1"/>
  <c r="L283" i="1" s="1"/>
  <c r="B284" i="1"/>
  <c r="L284" i="1" s="1"/>
  <c r="B285" i="1"/>
  <c r="L285" i="1" s="1"/>
  <c r="B286" i="1"/>
  <c r="L286" i="1" s="1"/>
  <c r="B287" i="1"/>
  <c r="L287" i="1" s="1"/>
  <c r="B288" i="1"/>
  <c r="L288" i="1" s="1"/>
  <c r="B289" i="1"/>
  <c r="L289" i="1" s="1"/>
  <c r="B290" i="1"/>
  <c r="L290" i="1" s="1"/>
  <c r="B291" i="1"/>
  <c r="L291" i="1" s="1"/>
  <c r="B292" i="1"/>
  <c r="L292" i="1" s="1"/>
  <c r="B293" i="1"/>
  <c r="L293" i="1" s="1"/>
  <c r="B294" i="1"/>
  <c r="L294" i="1" s="1"/>
  <c r="B295" i="1"/>
  <c r="L295" i="1" s="1"/>
  <c r="B296" i="1"/>
  <c r="O296" i="1" s="1"/>
  <c r="B297" i="1"/>
  <c r="L297" i="1" s="1"/>
  <c r="B298" i="1"/>
  <c r="L298" i="1" s="1"/>
  <c r="B299" i="1"/>
  <c r="L299" i="1" s="1"/>
  <c r="B300" i="1"/>
  <c r="L300" i="1" s="1"/>
  <c r="B301" i="1"/>
  <c r="L301" i="1" s="1"/>
  <c r="B302" i="1"/>
  <c r="L302" i="1" s="1"/>
  <c r="B303" i="1"/>
  <c r="L303" i="1" s="1"/>
  <c r="B304" i="1"/>
  <c r="L304" i="1" s="1"/>
  <c r="B305" i="1"/>
  <c r="L305" i="1" s="1"/>
  <c r="B306" i="1"/>
  <c r="L306" i="1" s="1"/>
  <c r="B307" i="1"/>
  <c r="L307" i="1" s="1"/>
  <c r="B308" i="1"/>
  <c r="L308" i="1" s="1"/>
  <c r="B309" i="1"/>
  <c r="L309" i="1" s="1"/>
  <c r="B310" i="1"/>
  <c r="L310" i="1" s="1"/>
  <c r="B311" i="1"/>
  <c r="L311" i="1" s="1"/>
  <c r="B312" i="1"/>
  <c r="L312" i="1" s="1"/>
  <c r="B313" i="1"/>
  <c r="L313" i="1" s="1"/>
  <c r="B314" i="1"/>
  <c r="L314" i="1" s="1"/>
  <c r="B315" i="1"/>
  <c r="L315" i="1" s="1"/>
  <c r="B316" i="1"/>
  <c r="L316" i="1" s="1"/>
  <c r="B317" i="1"/>
  <c r="L317" i="1" s="1"/>
  <c r="B318" i="1"/>
  <c r="L318" i="1" s="1"/>
  <c r="B319" i="1"/>
  <c r="L319" i="1" s="1"/>
  <c r="B320" i="1"/>
  <c r="Q320" i="1" s="1"/>
  <c r="B321" i="1"/>
  <c r="L321" i="1" s="1"/>
  <c r="B322" i="1"/>
  <c r="L322" i="1" s="1"/>
  <c r="B323" i="1"/>
  <c r="P323" i="1" s="1"/>
  <c r="B324" i="1"/>
  <c r="L324" i="1" s="1"/>
  <c r="B325" i="1"/>
  <c r="Q325" i="1" s="1"/>
  <c r="B326" i="1"/>
  <c r="P326" i="1" s="1"/>
  <c r="B327" i="1"/>
  <c r="P327" i="1" s="1"/>
  <c r="B328" i="1"/>
  <c r="L328" i="1" s="1"/>
  <c r="B329" i="1"/>
  <c r="L329" i="1" s="1"/>
  <c r="B330" i="1"/>
  <c r="O330" i="1" s="1"/>
  <c r="B331" i="1"/>
  <c r="L331" i="1" s="1"/>
  <c r="B332" i="1"/>
  <c r="L332" i="1" s="1"/>
  <c r="B333" i="1"/>
  <c r="L333" i="1" s="1"/>
  <c r="B334" i="1"/>
  <c r="L334" i="1" s="1"/>
  <c r="B335" i="1"/>
  <c r="L335" i="1" s="1"/>
  <c r="B336" i="1"/>
  <c r="L336" i="1" s="1"/>
  <c r="B337" i="1"/>
  <c r="L337" i="1" s="1"/>
  <c r="B338" i="1"/>
  <c r="L338" i="1" s="1"/>
  <c r="B339" i="1"/>
  <c r="L339" i="1" s="1"/>
  <c r="B340" i="1"/>
  <c r="L340" i="1" s="1"/>
  <c r="B341" i="1"/>
  <c r="L341" i="1" s="1"/>
  <c r="B342" i="1"/>
  <c r="L342" i="1" s="1"/>
  <c r="B343" i="1"/>
  <c r="L343" i="1" s="1"/>
  <c r="B344" i="1"/>
  <c r="Q344" i="1" s="1"/>
  <c r="B345" i="1"/>
  <c r="L345" i="1" s="1"/>
  <c r="B346" i="1"/>
  <c r="L346" i="1" s="1"/>
  <c r="B347" i="1"/>
  <c r="L347" i="1" s="1"/>
  <c r="B348" i="1"/>
  <c r="L348" i="1" s="1"/>
  <c r="B349" i="1"/>
  <c r="L349" i="1" s="1"/>
  <c r="B350" i="1"/>
  <c r="L350" i="1" s="1"/>
  <c r="B351" i="1"/>
  <c r="L351" i="1" s="1"/>
  <c r="B352" i="1"/>
  <c r="L352" i="1" s="1"/>
  <c r="B353" i="1"/>
  <c r="L353" i="1" s="1"/>
  <c r="B354" i="1"/>
  <c r="L354" i="1" s="1"/>
  <c r="B355" i="1"/>
  <c r="L355" i="1" s="1"/>
  <c r="B356" i="1"/>
  <c r="O356" i="1" s="1"/>
  <c r="B357" i="1"/>
  <c r="L357" i="1" s="1"/>
  <c r="B358" i="1"/>
  <c r="L358" i="1" s="1"/>
  <c r="B359" i="1"/>
  <c r="L359" i="1" s="1"/>
  <c r="B360" i="1"/>
  <c r="L360" i="1" s="1"/>
  <c r="B361" i="1"/>
  <c r="L361" i="1" s="1"/>
  <c r="B362" i="1"/>
  <c r="L362" i="1" s="1"/>
  <c r="B363" i="1"/>
  <c r="L363" i="1" s="1"/>
  <c r="B364" i="1"/>
  <c r="L364" i="1" s="1"/>
  <c r="B365" i="1"/>
  <c r="L365" i="1" s="1"/>
  <c r="B366" i="1"/>
  <c r="L366" i="1" s="1"/>
  <c r="B367" i="1"/>
  <c r="L367" i="1" s="1"/>
  <c r="J325" i="1"/>
  <c r="S325" i="1" s="1"/>
  <c r="U324" i="1"/>
  <c r="J324" i="1"/>
  <c r="S324" i="1" s="1"/>
  <c r="Q324" i="1"/>
  <c r="J323" i="1"/>
  <c r="S323" i="1" s="1"/>
  <c r="J322" i="1"/>
  <c r="S322" i="1" s="1"/>
  <c r="Q322" i="1"/>
  <c r="J215" i="1"/>
  <c r="S215" i="1" s="1"/>
  <c r="Q215" i="1"/>
  <c r="J214" i="1"/>
  <c r="S214" i="1" s="1"/>
  <c r="Q214" i="1"/>
  <c r="B6" i="1"/>
  <c r="L6" i="1" s="1"/>
  <c r="B7" i="1"/>
  <c r="P7" i="1" s="1"/>
  <c r="B8" i="1"/>
  <c r="L8" i="1" s="1"/>
  <c r="B9" i="1"/>
  <c r="L9" i="1" s="1"/>
  <c r="B10" i="1"/>
  <c r="L10" i="1" s="1"/>
  <c r="B11" i="1"/>
  <c r="L11" i="1" s="1"/>
  <c r="B12" i="1"/>
  <c r="Q12" i="1" s="1"/>
  <c r="B13" i="1"/>
  <c r="P13" i="1" s="1"/>
  <c r="B14" i="1"/>
  <c r="Q14" i="1" s="1"/>
  <c r="B15" i="1"/>
  <c r="P15" i="1" s="1"/>
  <c r="B16" i="1"/>
  <c r="L16" i="1" s="1"/>
  <c r="B17" i="1"/>
  <c r="L17" i="1" s="1"/>
  <c r="B18" i="1"/>
  <c r="L18" i="1" s="1"/>
  <c r="B19" i="1"/>
  <c r="P19" i="1" s="1"/>
  <c r="B20" i="1"/>
  <c r="L20" i="1" s="1"/>
  <c r="B21" i="1"/>
  <c r="L21" i="1" s="1"/>
  <c r="B22" i="1"/>
  <c r="L22" i="1" s="1"/>
  <c r="B23" i="1"/>
  <c r="L23" i="1" s="1"/>
  <c r="B24" i="1"/>
  <c r="Q24" i="1" s="1"/>
  <c r="B25" i="1"/>
  <c r="L25" i="1" s="1"/>
  <c r="B26" i="1"/>
  <c r="Q26" i="1" s="1"/>
  <c r="B27" i="1"/>
  <c r="Q27" i="1" s="1"/>
  <c r="B28" i="1"/>
  <c r="L28" i="1" s="1"/>
  <c r="B29" i="1"/>
  <c r="O29" i="1" s="1"/>
  <c r="B30" i="1"/>
  <c r="L30" i="1" s="1"/>
  <c r="B31" i="1"/>
  <c r="P31" i="1" s="1"/>
  <c r="B32" i="1"/>
  <c r="L32" i="1" s="1"/>
  <c r="B33" i="1"/>
  <c r="L33" i="1" s="1"/>
  <c r="B34" i="1"/>
  <c r="L34" i="1" s="1"/>
  <c r="B35" i="1"/>
  <c r="L35" i="1" s="1"/>
  <c r="B36" i="1"/>
  <c r="Q36" i="1" s="1"/>
  <c r="B37" i="1"/>
  <c r="L37" i="1" s="1"/>
  <c r="B38" i="1"/>
  <c r="L38" i="1" s="1"/>
  <c r="B39" i="1"/>
  <c r="L39" i="1" s="1"/>
  <c r="B40" i="1"/>
  <c r="L40" i="1" s="1"/>
  <c r="B41" i="1"/>
  <c r="L41" i="1" s="1"/>
  <c r="B42" i="1"/>
  <c r="L42" i="1" s="1"/>
  <c r="B43" i="1"/>
  <c r="P43" i="1" s="1"/>
  <c r="B44" i="1"/>
  <c r="L44" i="1" s="1"/>
  <c r="B45" i="1"/>
  <c r="L45" i="1" s="1"/>
  <c r="B46" i="1"/>
  <c r="L46" i="1" s="1"/>
  <c r="B47" i="1"/>
  <c r="O47" i="1" s="1"/>
  <c r="B48" i="1"/>
  <c r="O48" i="1" s="1"/>
  <c r="B49" i="1"/>
  <c r="O49" i="1" s="1"/>
  <c r="B50" i="1"/>
  <c r="O50" i="1" s="1"/>
  <c r="B51" i="1"/>
  <c r="O51" i="1" s="1"/>
  <c r="B52" i="1"/>
  <c r="L52" i="1" s="1"/>
  <c r="B53" i="1"/>
  <c r="L53" i="1" s="1"/>
  <c r="B54" i="1"/>
  <c r="L54" i="1" s="1"/>
  <c r="B55" i="1"/>
  <c r="P55" i="1" s="1"/>
  <c r="B56" i="1"/>
  <c r="L56" i="1" s="1"/>
  <c r="B57" i="1"/>
  <c r="L57" i="1" s="1"/>
  <c r="B58" i="1"/>
  <c r="L58" i="1" s="1"/>
  <c r="B59" i="1"/>
  <c r="L59" i="1" s="1"/>
  <c r="B60" i="1"/>
  <c r="Q60" i="1" s="1"/>
  <c r="B61" i="1"/>
  <c r="P61" i="1" s="1"/>
  <c r="B62" i="1"/>
  <c r="Q62" i="1" s="1"/>
  <c r="B63" i="1"/>
  <c r="P63" i="1" s="1"/>
  <c r="B64" i="1"/>
  <c r="L64" i="1" s="1"/>
  <c r="B65" i="1"/>
  <c r="L65" i="1" s="1"/>
  <c r="B66" i="1"/>
  <c r="L66" i="1" s="1"/>
  <c r="B67" i="1"/>
  <c r="P67" i="1" s="1"/>
  <c r="B68" i="1"/>
  <c r="L68" i="1" s="1"/>
  <c r="B69" i="1"/>
  <c r="L69" i="1" s="1"/>
  <c r="B70" i="1"/>
  <c r="L70" i="1" s="1"/>
  <c r="B71" i="1"/>
  <c r="L71" i="1" s="1"/>
  <c r="B72" i="1"/>
  <c r="L72" i="1" s="1"/>
  <c r="B73" i="1"/>
  <c r="L73" i="1" s="1"/>
  <c r="B74" i="1"/>
  <c r="L74" i="1" s="1"/>
  <c r="B75" i="1"/>
  <c r="L75" i="1" s="1"/>
  <c r="B76" i="1"/>
  <c r="L76" i="1" s="1"/>
  <c r="B77" i="1"/>
  <c r="L77" i="1" s="1"/>
  <c r="B78" i="1"/>
  <c r="P78" i="1" s="1"/>
  <c r="B79" i="1"/>
  <c r="L79" i="1" s="1"/>
  <c r="B80" i="1"/>
  <c r="L80" i="1" s="1"/>
  <c r="B81" i="1"/>
  <c r="L81" i="1" s="1"/>
  <c r="B82" i="1"/>
  <c r="L82" i="1" s="1"/>
  <c r="B83" i="1"/>
  <c r="Q83" i="1" s="1"/>
  <c r="B84" i="1"/>
  <c r="L84" i="1" s="1"/>
  <c r="B85" i="1"/>
  <c r="L85" i="1" s="1"/>
  <c r="B86" i="1"/>
  <c r="L86" i="1" s="1"/>
  <c r="B87" i="1"/>
  <c r="L87" i="1" s="1"/>
  <c r="B88" i="1"/>
  <c r="L88" i="1" s="1"/>
  <c r="B89" i="1"/>
  <c r="P89" i="1" s="1"/>
  <c r="B90" i="1"/>
  <c r="P90" i="1" s="1"/>
  <c r="B91" i="1"/>
  <c r="L91" i="1" s="1"/>
  <c r="B92" i="1"/>
  <c r="L92" i="1" s="1"/>
  <c r="B93" i="1"/>
  <c r="L93" i="1" s="1"/>
  <c r="B94" i="1"/>
  <c r="L94" i="1" s="1"/>
  <c r="B95" i="1"/>
  <c r="P95" i="1" s="1"/>
  <c r="B96" i="1"/>
  <c r="P96" i="1" s="1"/>
  <c r="B97" i="1"/>
  <c r="O97" i="1" s="1"/>
  <c r="B98" i="1"/>
  <c r="O98" i="1" s="1"/>
  <c r="B99" i="1"/>
  <c r="L99" i="1" s="1"/>
  <c r="B100" i="1"/>
  <c r="L100" i="1" s="1"/>
  <c r="B101" i="1"/>
  <c r="L101" i="1" s="1"/>
  <c r="B102" i="1"/>
  <c r="P102" i="1" s="1"/>
  <c r="B103" i="1"/>
  <c r="L103" i="1" s="1"/>
  <c r="B104" i="1"/>
  <c r="L104" i="1" s="1"/>
  <c r="B105" i="1"/>
  <c r="L105" i="1" s="1"/>
  <c r="B106" i="1"/>
  <c r="P106" i="1" s="1"/>
  <c r="B107" i="1"/>
  <c r="O107" i="1" s="1"/>
  <c r="B108" i="1"/>
  <c r="P108" i="1" s="1"/>
  <c r="B109" i="1"/>
  <c r="P109" i="1" s="1"/>
  <c r="B110" i="1"/>
  <c r="P110" i="1" s="1"/>
  <c r="B111" i="1"/>
  <c r="L111" i="1" s="1"/>
  <c r="B112" i="1"/>
  <c r="L112" i="1" s="1"/>
  <c r="B113" i="1"/>
  <c r="L113" i="1" s="1"/>
  <c r="B114" i="1"/>
  <c r="P114" i="1" s="1"/>
  <c r="B115" i="1"/>
  <c r="L115" i="1" s="1"/>
  <c r="B116" i="1"/>
  <c r="L116" i="1" s="1"/>
  <c r="B117" i="1"/>
  <c r="L117" i="1" s="1"/>
  <c r="B118" i="1"/>
  <c r="L118" i="1" s="1"/>
  <c r="B119" i="1"/>
  <c r="L119" i="1" s="1"/>
  <c r="B120" i="1"/>
  <c r="L120" i="1" s="1"/>
  <c r="B121" i="1"/>
  <c r="Q121" i="1" s="1"/>
  <c r="B122" i="1"/>
  <c r="O122" i="1" s="1"/>
  <c r="B123" i="1"/>
  <c r="L123" i="1" s="1"/>
  <c r="B124" i="1"/>
  <c r="L124" i="1" s="1"/>
  <c r="B125" i="1"/>
  <c r="P125" i="1" s="1"/>
  <c r="B126" i="1"/>
  <c r="L126" i="1" s="1"/>
  <c r="B127" i="1"/>
  <c r="L127" i="1" s="1"/>
  <c r="B128" i="1"/>
  <c r="L128" i="1" s="1"/>
  <c r="O134" i="1"/>
  <c r="Q135" i="1"/>
  <c r="O136" i="1"/>
  <c r="P143" i="1"/>
  <c r="P151" i="1"/>
  <c r="Q156" i="1"/>
  <c r="P167" i="1"/>
  <c r="P168" i="1"/>
  <c r="O169" i="1"/>
  <c r="O170" i="1"/>
  <c r="P171" i="1"/>
  <c r="P173" i="1"/>
  <c r="P177" i="1"/>
  <c r="Q178" i="1"/>
  <c r="P180" i="1"/>
  <c r="P181" i="1"/>
  <c r="P182" i="1"/>
  <c r="P185" i="1"/>
  <c r="O194" i="1"/>
  <c r="O195" i="1"/>
  <c r="O197" i="1"/>
  <c r="Q201" i="1"/>
  <c r="O202" i="1"/>
  <c r="O209" i="1"/>
  <c r="O211" i="1"/>
  <c r="O213" i="1"/>
  <c r="O216" i="1"/>
  <c r="O217" i="1"/>
  <c r="O218" i="1"/>
  <c r="Q223" i="1"/>
  <c r="P225" i="1"/>
  <c r="Q226" i="1"/>
  <c r="P227" i="1"/>
  <c r="P228" i="1"/>
  <c r="O232" i="1"/>
  <c r="O237" i="1"/>
  <c r="O238" i="1"/>
  <c r="O239" i="1"/>
  <c r="P240" i="1"/>
  <c r="O244" i="1"/>
  <c r="O247" i="1"/>
  <c r="O249" i="1"/>
  <c r="Q250" i="1"/>
  <c r="O251" i="1"/>
  <c r="O256" i="1"/>
  <c r="O257" i="1"/>
  <c r="O259" i="1"/>
  <c r="O261" i="1"/>
  <c r="O262" i="1"/>
  <c r="O263" i="1"/>
  <c r="O264" i="1"/>
  <c r="O268" i="1"/>
  <c r="O269" i="1"/>
  <c r="O271" i="1"/>
  <c r="P273" i="1"/>
  <c r="Q274" i="1"/>
  <c r="O275" i="1"/>
  <c r="P276" i="1"/>
  <c r="O285" i="1"/>
  <c r="O286" i="1"/>
  <c r="O287" i="1"/>
  <c r="P288" i="1"/>
  <c r="P290" i="1"/>
  <c r="O292" i="1"/>
  <c r="O295" i="1"/>
  <c r="O297" i="1"/>
  <c r="O299" i="1"/>
  <c r="P301" i="1"/>
  <c r="O304" i="1"/>
  <c r="O305" i="1"/>
  <c r="O306" i="1"/>
  <c r="O307" i="1"/>
  <c r="O308" i="1"/>
  <c r="O309" i="1"/>
  <c r="O310" i="1"/>
  <c r="O311" i="1"/>
  <c r="O312" i="1"/>
  <c r="P314" i="1"/>
  <c r="O316" i="1"/>
  <c r="O317" i="1"/>
  <c r="P319" i="1"/>
  <c r="O321" i="1"/>
  <c r="O335" i="1"/>
  <c r="O336" i="1"/>
  <c r="O340" i="1"/>
  <c r="O341" i="1"/>
  <c r="O342" i="1"/>
  <c r="P347" i="1"/>
  <c r="O349" i="1"/>
  <c r="O350" i="1"/>
  <c r="O351" i="1"/>
  <c r="Q352" i="1"/>
  <c r="O353" i="1"/>
  <c r="O354" i="1"/>
  <c r="Q355" i="1"/>
  <c r="O360" i="1"/>
  <c r="O361" i="1"/>
  <c r="O363" i="1"/>
  <c r="O364" i="1"/>
  <c r="Q365" i="1"/>
  <c r="P366" i="1"/>
  <c r="P367" i="1"/>
  <c r="B5" i="1"/>
  <c r="O5" i="1" s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S289" i="1" s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198" i="1"/>
  <c r="J199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S165" i="1" s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6" i="1"/>
  <c r="J5" i="1"/>
  <c r="U63" i="1"/>
  <c r="U45" i="1"/>
  <c r="L280" i="1" l="1"/>
  <c r="L220" i="1"/>
  <c r="L327" i="1"/>
  <c r="L63" i="1"/>
  <c r="L51" i="1"/>
  <c r="L27" i="1"/>
  <c r="L15" i="1"/>
  <c r="L326" i="1"/>
  <c r="L266" i="1"/>
  <c r="L122" i="1"/>
  <c r="L110" i="1"/>
  <c r="L98" i="1"/>
  <c r="L62" i="1"/>
  <c r="L50" i="1"/>
  <c r="L26" i="1"/>
  <c r="L14" i="1"/>
  <c r="L325" i="1"/>
  <c r="L265" i="1"/>
  <c r="L205" i="1"/>
  <c r="L121" i="1"/>
  <c r="L109" i="1"/>
  <c r="L97" i="1"/>
  <c r="L61" i="1"/>
  <c r="L49" i="1"/>
  <c r="L13" i="1"/>
  <c r="L108" i="1"/>
  <c r="L96" i="1"/>
  <c r="L60" i="1"/>
  <c r="L48" i="1"/>
  <c r="L36" i="1"/>
  <c r="L24" i="1"/>
  <c r="L12" i="1"/>
  <c r="L323" i="1"/>
  <c r="L179" i="1"/>
  <c r="L107" i="1"/>
  <c r="L95" i="1"/>
  <c r="L83" i="1"/>
  <c r="L47" i="1"/>
  <c r="L106" i="1"/>
  <c r="L5" i="1"/>
  <c r="L356" i="1"/>
  <c r="L344" i="1"/>
  <c r="L320" i="1"/>
  <c r="L296" i="1"/>
  <c r="L272" i="1"/>
  <c r="L260" i="1"/>
  <c r="L248" i="1"/>
  <c r="L224" i="1"/>
  <c r="L212" i="1"/>
  <c r="L200" i="1"/>
  <c r="L176" i="1"/>
  <c r="L140" i="1"/>
  <c r="L67" i="1"/>
  <c r="L55" i="1"/>
  <c r="L43" i="1"/>
  <c r="L31" i="1"/>
  <c r="L19" i="1"/>
  <c r="L7" i="1"/>
  <c r="L330" i="1"/>
  <c r="L258" i="1"/>
  <c r="L210" i="1"/>
  <c r="L162" i="1"/>
  <c r="L114" i="1"/>
  <c r="L102" i="1"/>
  <c r="L90" i="1"/>
  <c r="L78" i="1"/>
  <c r="L125" i="1"/>
  <c r="L89" i="1"/>
  <c r="L29" i="1"/>
  <c r="O323" i="1"/>
  <c r="Q323" i="1"/>
  <c r="O322" i="1"/>
  <c r="P322" i="1"/>
  <c r="O325" i="1"/>
  <c r="O324" i="1"/>
  <c r="P325" i="1"/>
  <c r="P324" i="1"/>
  <c r="O215" i="1"/>
  <c r="P215" i="1"/>
  <c r="O214" i="1"/>
  <c r="P214" i="1"/>
  <c r="O15" i="1"/>
  <c r="O14" i="1"/>
  <c r="O148" i="1"/>
  <c r="P333" i="1"/>
  <c r="P120" i="1"/>
  <c r="P119" i="1"/>
  <c r="P25" i="1"/>
  <c r="O149" i="1"/>
  <c r="O135" i="1"/>
  <c r="P352" i="1"/>
  <c r="O121" i="1"/>
  <c r="P86" i="1"/>
  <c r="O89" i="1"/>
  <c r="P248" i="1"/>
  <c r="P85" i="1"/>
  <c r="O88" i="1"/>
  <c r="P216" i="1"/>
  <c r="P51" i="1"/>
  <c r="P213" i="1"/>
  <c r="P49" i="1"/>
  <c r="O196" i="1"/>
  <c r="O64" i="1"/>
  <c r="P190" i="1"/>
  <c r="O179" i="1"/>
  <c r="O40" i="1"/>
  <c r="P189" i="1"/>
  <c r="P24" i="1"/>
  <c r="O178" i="1"/>
  <c r="O38" i="1"/>
  <c r="P158" i="1"/>
  <c r="O182" i="1"/>
  <c r="O157" i="1"/>
  <c r="O140" i="1"/>
  <c r="O124" i="1"/>
  <c r="O96" i="1"/>
  <c r="O74" i="1"/>
  <c r="O43" i="1"/>
  <c r="O25" i="1"/>
  <c r="P356" i="1"/>
  <c r="P308" i="1"/>
  <c r="P283" i="1"/>
  <c r="P251" i="1"/>
  <c r="P219" i="1"/>
  <c r="P193" i="1"/>
  <c r="P161" i="1"/>
  <c r="P54" i="1"/>
  <c r="P36" i="1"/>
  <c r="O318" i="1"/>
  <c r="O181" i="1"/>
  <c r="O151" i="1"/>
  <c r="O123" i="1"/>
  <c r="O95" i="1"/>
  <c r="O73" i="1"/>
  <c r="O42" i="1"/>
  <c r="O24" i="1"/>
  <c r="P355" i="1"/>
  <c r="P335" i="1"/>
  <c r="P302" i="1"/>
  <c r="P272" i="1"/>
  <c r="P250" i="1"/>
  <c r="P192" i="1"/>
  <c r="P160" i="1"/>
  <c r="P88" i="1"/>
  <c r="P53" i="1"/>
  <c r="P27" i="1"/>
  <c r="O180" i="1"/>
  <c r="O150" i="1"/>
  <c r="O90" i="1"/>
  <c r="O72" i="1"/>
  <c r="O41" i="1"/>
  <c r="O16" i="1"/>
  <c r="P353" i="1"/>
  <c r="P334" i="1"/>
  <c r="P271" i="1"/>
  <c r="P249" i="1"/>
  <c r="P218" i="1"/>
  <c r="P191" i="1"/>
  <c r="P159" i="1"/>
  <c r="P121" i="1"/>
  <c r="P87" i="1"/>
  <c r="P52" i="1"/>
  <c r="P26" i="1"/>
  <c r="P299" i="1"/>
  <c r="P239" i="1"/>
  <c r="O168" i="1"/>
  <c r="O147" i="1"/>
  <c r="O120" i="1"/>
  <c r="O87" i="1"/>
  <c r="O63" i="1"/>
  <c r="O37" i="1"/>
  <c r="O13" i="1"/>
  <c r="P346" i="1"/>
  <c r="P298" i="1"/>
  <c r="P264" i="1"/>
  <c r="P238" i="1"/>
  <c r="P207" i="1"/>
  <c r="P178" i="1"/>
  <c r="P157" i="1"/>
  <c r="P135" i="1"/>
  <c r="P107" i="1"/>
  <c r="P84" i="1"/>
  <c r="P48" i="1"/>
  <c r="P12" i="1"/>
  <c r="O270" i="1"/>
  <c r="O167" i="1"/>
  <c r="O130" i="1"/>
  <c r="O119" i="1"/>
  <c r="O85" i="1"/>
  <c r="O62" i="1"/>
  <c r="O31" i="1"/>
  <c r="O12" i="1"/>
  <c r="P345" i="1"/>
  <c r="P318" i="1"/>
  <c r="P297" i="1"/>
  <c r="P263" i="1"/>
  <c r="P237" i="1"/>
  <c r="P206" i="1"/>
  <c r="P172" i="1"/>
  <c r="P156" i="1"/>
  <c r="P130" i="1"/>
  <c r="P101" i="1"/>
  <c r="P83" i="1"/>
  <c r="P42" i="1"/>
  <c r="P6" i="1"/>
  <c r="P300" i="1"/>
  <c r="O193" i="1"/>
  <c r="O162" i="1"/>
  <c r="O111" i="1"/>
  <c r="O84" i="1"/>
  <c r="O61" i="1"/>
  <c r="O30" i="1"/>
  <c r="P364" i="1"/>
  <c r="P344" i="1"/>
  <c r="P296" i="1"/>
  <c r="P261" i="1"/>
  <c r="P236" i="1"/>
  <c r="P205" i="1"/>
  <c r="P147" i="1"/>
  <c r="P100" i="1"/>
  <c r="P74" i="1"/>
  <c r="P41" i="1"/>
  <c r="O362" i="1"/>
  <c r="O192" i="1"/>
  <c r="O161" i="1"/>
  <c r="O110" i="1"/>
  <c r="O78" i="1"/>
  <c r="O60" i="1"/>
  <c r="P363" i="1"/>
  <c r="P343" i="1"/>
  <c r="P313" i="1"/>
  <c r="P287" i="1"/>
  <c r="P260" i="1"/>
  <c r="P235" i="1"/>
  <c r="P204" i="1"/>
  <c r="P99" i="1"/>
  <c r="P73" i="1"/>
  <c r="P40" i="1"/>
  <c r="O191" i="1"/>
  <c r="O160" i="1"/>
  <c r="O109" i="1"/>
  <c r="O77" i="1"/>
  <c r="O28" i="1"/>
  <c r="P362" i="1"/>
  <c r="P342" i="1"/>
  <c r="P312" i="1"/>
  <c r="P286" i="1"/>
  <c r="P254" i="1"/>
  <c r="P224" i="1"/>
  <c r="P203" i="1"/>
  <c r="P170" i="1"/>
  <c r="P98" i="1"/>
  <c r="P72" i="1"/>
  <c r="P39" i="1"/>
  <c r="O190" i="1"/>
  <c r="O159" i="1"/>
  <c r="O108" i="1"/>
  <c r="O76" i="1"/>
  <c r="O27" i="1"/>
  <c r="P358" i="1"/>
  <c r="P341" i="1"/>
  <c r="P311" i="1"/>
  <c r="P285" i="1"/>
  <c r="P253" i="1"/>
  <c r="P223" i="1"/>
  <c r="P202" i="1"/>
  <c r="P38" i="1"/>
  <c r="O222" i="1"/>
  <c r="O189" i="1"/>
  <c r="O125" i="1"/>
  <c r="O75" i="1"/>
  <c r="O26" i="1"/>
  <c r="P357" i="1"/>
  <c r="P336" i="1"/>
  <c r="P309" i="1"/>
  <c r="P284" i="1"/>
  <c r="P252" i="1"/>
  <c r="P201" i="1"/>
  <c r="P60" i="1"/>
  <c r="P37" i="1"/>
  <c r="P222" i="1"/>
  <c r="P339" i="1"/>
  <c r="P332" i="1"/>
  <c r="P306" i="1"/>
  <c r="P294" i="1"/>
  <c r="Q282" i="1"/>
  <c r="P282" i="1"/>
  <c r="P258" i="1"/>
  <c r="P246" i="1"/>
  <c r="P234" i="1"/>
  <c r="P211" i="1"/>
  <c r="O199" i="1"/>
  <c r="P199" i="1"/>
  <c r="Q177" i="1"/>
  <c r="O177" i="1"/>
  <c r="P166" i="1"/>
  <c r="Q155" i="1"/>
  <c r="O155" i="1"/>
  <c r="P155" i="1"/>
  <c r="O139" i="1"/>
  <c r="P134" i="1"/>
  <c r="O129" i="1"/>
  <c r="P129" i="1"/>
  <c r="O118" i="1"/>
  <c r="P118" i="1"/>
  <c r="O106" i="1"/>
  <c r="P94" i="1"/>
  <c r="O82" i="1"/>
  <c r="P82" i="1"/>
  <c r="O71" i="1"/>
  <c r="P71" i="1"/>
  <c r="O59" i="1"/>
  <c r="P59" i="1"/>
  <c r="P47" i="1"/>
  <c r="O35" i="1"/>
  <c r="P35" i="1"/>
  <c r="O23" i="1"/>
  <c r="P23" i="1"/>
  <c r="O11" i="1"/>
  <c r="P11" i="1"/>
  <c r="O339" i="1"/>
  <c r="O294" i="1"/>
  <c r="O246" i="1"/>
  <c r="O94" i="1"/>
  <c r="P361" i="1"/>
  <c r="P350" i="1"/>
  <c r="P338" i="1"/>
  <c r="P331" i="1"/>
  <c r="P317" i="1"/>
  <c r="P305" i="1"/>
  <c r="P293" i="1"/>
  <c r="P281" i="1"/>
  <c r="P269" i="1"/>
  <c r="P257" i="1"/>
  <c r="P245" i="1"/>
  <c r="P233" i="1"/>
  <c r="P210" i="1"/>
  <c r="O198" i="1"/>
  <c r="P198" i="1"/>
  <c r="O188" i="1"/>
  <c r="P188" i="1"/>
  <c r="Q176" i="1"/>
  <c r="O176" i="1"/>
  <c r="O165" i="1"/>
  <c r="P165" i="1"/>
  <c r="O154" i="1"/>
  <c r="P154" i="1"/>
  <c r="Q146" i="1"/>
  <c r="O146" i="1"/>
  <c r="P146" i="1"/>
  <c r="Q138" i="1"/>
  <c r="O138" i="1"/>
  <c r="P138" i="1"/>
  <c r="O133" i="1"/>
  <c r="P133" i="1"/>
  <c r="Q128" i="1"/>
  <c r="O128" i="1"/>
  <c r="P128" i="1"/>
  <c r="Q117" i="1"/>
  <c r="O117" i="1"/>
  <c r="P117" i="1"/>
  <c r="Q105" i="1"/>
  <c r="O105" i="1"/>
  <c r="P105" i="1"/>
  <c r="O93" i="1"/>
  <c r="P93" i="1"/>
  <c r="Q81" i="1"/>
  <c r="O81" i="1"/>
  <c r="P81" i="1"/>
  <c r="O70" i="1"/>
  <c r="P70" i="1"/>
  <c r="O58" i="1"/>
  <c r="P58" i="1"/>
  <c r="O46" i="1"/>
  <c r="P46" i="1"/>
  <c r="O34" i="1"/>
  <c r="P34" i="1"/>
  <c r="O22" i="1"/>
  <c r="P22" i="1"/>
  <c r="O10" i="1"/>
  <c r="P10" i="1"/>
  <c r="O338" i="1"/>
  <c r="O293" i="1"/>
  <c r="O245" i="1"/>
  <c r="P316" i="1"/>
  <c r="P280" i="1"/>
  <c r="P256" i="1"/>
  <c r="O175" i="1"/>
  <c r="P175" i="1"/>
  <c r="O164" i="1"/>
  <c r="P164" i="1"/>
  <c r="O145" i="1"/>
  <c r="P145" i="1"/>
  <c r="O137" i="1"/>
  <c r="P137" i="1"/>
  <c r="O132" i="1"/>
  <c r="P132" i="1"/>
  <c r="O127" i="1"/>
  <c r="P127" i="1"/>
  <c r="O116" i="1"/>
  <c r="P116" i="1"/>
  <c r="O104" i="1"/>
  <c r="P104" i="1"/>
  <c r="O92" i="1"/>
  <c r="P92" i="1"/>
  <c r="O80" i="1"/>
  <c r="P80" i="1"/>
  <c r="O69" i="1"/>
  <c r="P69" i="1"/>
  <c r="O57" i="1"/>
  <c r="P57" i="1"/>
  <c r="O45" i="1"/>
  <c r="P45" i="1"/>
  <c r="O33" i="1"/>
  <c r="P33" i="1"/>
  <c r="O21" i="1"/>
  <c r="P21" i="1"/>
  <c r="O9" i="1"/>
  <c r="P9" i="1"/>
  <c r="P270" i="1"/>
  <c r="P360" i="1"/>
  <c r="Q304" i="1"/>
  <c r="P304" i="1"/>
  <c r="O234" i="1"/>
  <c r="P139" i="1"/>
  <c r="P349" i="1"/>
  <c r="P330" i="1"/>
  <c r="P292" i="1"/>
  <c r="P268" i="1"/>
  <c r="Q244" i="1"/>
  <c r="P244" i="1"/>
  <c r="P232" i="1"/>
  <c r="Q209" i="1"/>
  <c r="P209" i="1"/>
  <c r="O153" i="1"/>
  <c r="P153" i="1"/>
  <c r="O332" i="1"/>
  <c r="O282" i="1"/>
  <c r="O331" i="1"/>
  <c r="O281" i="1"/>
  <c r="O233" i="1"/>
  <c r="O166" i="1"/>
  <c r="O345" i="1"/>
  <c r="O326" i="1"/>
  <c r="O300" i="1"/>
  <c r="O288" i="1"/>
  <c r="O276" i="1"/>
  <c r="O252" i="1"/>
  <c r="O240" i="1"/>
  <c r="O228" i="1"/>
  <c r="O205" i="1"/>
  <c r="P184" i="1"/>
  <c r="P18" i="1"/>
  <c r="P278" i="1"/>
  <c r="O172" i="1"/>
  <c r="O158" i="1"/>
  <c r="O101" i="1"/>
  <c r="O86" i="1"/>
  <c r="O54" i="1"/>
  <c r="O39" i="1"/>
  <c r="O6" i="1"/>
  <c r="P354" i="1"/>
  <c r="P340" i="1"/>
  <c r="P310" i="1"/>
  <c r="P295" i="1"/>
  <c r="P277" i="1"/>
  <c r="P262" i="1"/>
  <c r="P247" i="1"/>
  <c r="P229" i="1"/>
  <c r="P217" i="1"/>
  <c r="P200" i="1"/>
  <c r="P183" i="1"/>
  <c r="P169" i="1"/>
  <c r="P141" i="1"/>
  <c r="P136" i="1"/>
  <c r="P112" i="1"/>
  <c r="P97" i="1"/>
  <c r="P65" i="1"/>
  <c r="P50" i="1"/>
  <c r="P17" i="1"/>
  <c r="Q194" i="1"/>
  <c r="Q171" i="1"/>
  <c r="Q29" i="1"/>
  <c r="O171" i="1"/>
  <c r="P111" i="1"/>
  <c r="P64" i="1"/>
  <c r="P16" i="1"/>
  <c r="O55" i="1"/>
  <c r="P328" i="1"/>
  <c r="P230" i="1"/>
  <c r="P142" i="1"/>
  <c r="P113" i="1"/>
  <c r="O227" i="1"/>
  <c r="O366" i="1"/>
  <c r="O343" i="1"/>
  <c r="O320" i="1"/>
  <c r="O298" i="1"/>
  <c r="O274" i="1"/>
  <c r="O250" i="1"/>
  <c r="O226" i="1"/>
  <c r="O203" i="1"/>
  <c r="O67" i="1"/>
  <c r="O52" i="1"/>
  <c r="P275" i="1"/>
  <c r="P150" i="1"/>
  <c r="P77" i="1"/>
  <c r="P30" i="1"/>
  <c r="P359" i="1"/>
  <c r="P348" i="1"/>
  <c r="P329" i="1"/>
  <c r="P315" i="1"/>
  <c r="P303" i="1"/>
  <c r="P291" i="1"/>
  <c r="P279" i="1"/>
  <c r="P267" i="1"/>
  <c r="P255" i="1"/>
  <c r="P243" i="1"/>
  <c r="P231" i="1"/>
  <c r="P221" i="1"/>
  <c r="P208" i="1"/>
  <c r="P197" i="1"/>
  <c r="O186" i="1"/>
  <c r="P186" i="1"/>
  <c r="O174" i="1"/>
  <c r="P174" i="1"/>
  <c r="O163" i="1"/>
  <c r="P163" i="1"/>
  <c r="O152" i="1"/>
  <c r="P152" i="1"/>
  <c r="O144" i="1"/>
  <c r="P144" i="1"/>
  <c r="O131" i="1"/>
  <c r="P131" i="1"/>
  <c r="O126" i="1"/>
  <c r="P126" i="1"/>
  <c r="O115" i="1"/>
  <c r="P115" i="1"/>
  <c r="O103" i="1"/>
  <c r="P103" i="1"/>
  <c r="O91" i="1"/>
  <c r="P91" i="1"/>
  <c r="O79" i="1"/>
  <c r="P79" i="1"/>
  <c r="O68" i="1"/>
  <c r="P68" i="1"/>
  <c r="O56" i="1"/>
  <c r="P56" i="1"/>
  <c r="O44" i="1"/>
  <c r="P44" i="1"/>
  <c r="O32" i="1"/>
  <c r="P32" i="1"/>
  <c r="O20" i="1"/>
  <c r="P20" i="1"/>
  <c r="O8" i="1"/>
  <c r="P8" i="1"/>
  <c r="O359" i="1"/>
  <c r="O348" i="1"/>
  <c r="O329" i="1"/>
  <c r="O315" i="1"/>
  <c r="O303" i="1"/>
  <c r="O291" i="1"/>
  <c r="O279" i="1"/>
  <c r="O267" i="1"/>
  <c r="O255" i="1"/>
  <c r="O243" i="1"/>
  <c r="O231" i="1"/>
  <c r="O221" i="1"/>
  <c r="O208" i="1"/>
  <c r="Q347" i="1"/>
  <c r="Q314" i="1"/>
  <c r="Q290" i="1"/>
  <c r="Q266" i="1"/>
  <c r="Q242" i="1"/>
  <c r="Q220" i="1"/>
  <c r="O358" i="1"/>
  <c r="O347" i="1"/>
  <c r="O328" i="1"/>
  <c r="O314" i="1"/>
  <c r="O302" i="1"/>
  <c r="O290" i="1"/>
  <c r="O278" i="1"/>
  <c r="O266" i="1"/>
  <c r="O254" i="1"/>
  <c r="O242" i="1"/>
  <c r="O230" i="1"/>
  <c r="O220" i="1"/>
  <c r="O207" i="1"/>
  <c r="Q327" i="1"/>
  <c r="Q301" i="1"/>
  <c r="Q265" i="1"/>
  <c r="Q195" i="1"/>
  <c r="Q89" i="1"/>
  <c r="O357" i="1"/>
  <c r="O346" i="1"/>
  <c r="O337" i="1"/>
  <c r="O327" i="1"/>
  <c r="O313" i="1"/>
  <c r="O301" i="1"/>
  <c r="O289" i="1"/>
  <c r="O277" i="1"/>
  <c r="O265" i="1"/>
  <c r="O253" i="1"/>
  <c r="O241" i="1"/>
  <c r="O229" i="1"/>
  <c r="O219" i="1"/>
  <c r="O206" i="1"/>
  <c r="O173" i="1"/>
  <c r="O7" i="1"/>
  <c r="P66" i="1"/>
  <c r="Q182" i="1"/>
  <c r="Q122" i="1"/>
  <c r="O204" i="1"/>
  <c r="P5" i="1"/>
  <c r="O114" i="1"/>
  <c r="O99" i="1"/>
  <c r="P321" i="1"/>
  <c r="O352" i="1"/>
  <c r="O334" i="1"/>
  <c r="O284" i="1"/>
  <c r="O248" i="1"/>
  <c r="O236" i="1"/>
  <c r="O201" i="1"/>
  <c r="O184" i="1"/>
  <c r="O156" i="1"/>
  <c r="O142" i="1"/>
  <c r="O113" i="1"/>
  <c r="O83" i="1"/>
  <c r="O66" i="1"/>
  <c r="O36" i="1"/>
  <c r="O18" i="1"/>
  <c r="P351" i="1"/>
  <c r="P337" i="1"/>
  <c r="P320" i="1"/>
  <c r="P307" i="1"/>
  <c r="P289" i="1"/>
  <c r="P274" i="1"/>
  <c r="P259" i="1"/>
  <c r="P241" i="1"/>
  <c r="P226" i="1"/>
  <c r="P212" i="1"/>
  <c r="P195" i="1"/>
  <c r="P149" i="1"/>
  <c r="P123" i="1"/>
  <c r="P76" i="1"/>
  <c r="P62" i="1"/>
  <c r="P29" i="1"/>
  <c r="P14" i="1"/>
  <c r="O102" i="1"/>
  <c r="O367" i="1"/>
  <c r="O355" i="1"/>
  <c r="O344" i="1"/>
  <c r="O100" i="1"/>
  <c r="O53" i="1"/>
  <c r="O365" i="1"/>
  <c r="O319" i="1"/>
  <c r="O273" i="1"/>
  <c r="O225" i="1"/>
  <c r="O185" i="1"/>
  <c r="O143" i="1"/>
  <c r="O19" i="1"/>
  <c r="P242" i="1"/>
  <c r="P196" i="1"/>
  <c r="P124" i="1"/>
  <c r="O333" i="1"/>
  <c r="O283" i="1"/>
  <c r="O235" i="1"/>
  <c r="O223" i="1"/>
  <c r="O200" i="1"/>
  <c r="O183" i="1"/>
  <c r="O141" i="1"/>
  <c r="O112" i="1"/>
  <c r="O65" i="1"/>
  <c r="O17" i="1"/>
  <c r="P365" i="1"/>
  <c r="P194" i="1"/>
  <c r="P148" i="1"/>
  <c r="P122" i="1"/>
  <c r="P75" i="1"/>
  <c r="P28" i="1"/>
  <c r="P187" i="1"/>
  <c r="O187" i="1"/>
  <c r="Q288" i="1"/>
  <c r="Q58" i="1"/>
  <c r="Q363" i="1"/>
  <c r="Q278" i="1"/>
  <c r="Q252" i="1"/>
  <c r="Q34" i="1"/>
  <c r="Q232" i="1"/>
  <c r="Q133" i="1"/>
  <c r="Q22" i="1"/>
  <c r="Q119" i="1"/>
  <c r="Q328" i="1"/>
  <c r="Q230" i="1"/>
  <c r="Q10" i="1"/>
  <c r="Q312" i="1"/>
  <c r="Q254" i="1"/>
  <c r="Q48" i="1"/>
  <c r="Q302" i="1"/>
  <c r="Q95" i="1"/>
  <c r="Q300" i="1"/>
  <c r="Q87" i="1"/>
  <c r="Q343" i="1"/>
  <c r="Q303" i="1"/>
  <c r="Q255" i="1"/>
  <c r="Q197" i="1"/>
  <c r="Q154" i="1"/>
  <c r="Q108" i="1"/>
  <c r="Q25" i="1"/>
  <c r="Q120" i="1"/>
  <c r="Q354" i="1"/>
  <c r="Q186" i="1"/>
  <c r="Q140" i="1"/>
  <c r="Q37" i="1"/>
  <c r="Q329" i="1"/>
  <c r="Q221" i="1"/>
  <c r="Q163" i="1"/>
  <c r="Q84" i="1"/>
  <c r="Q153" i="1"/>
  <c r="Q291" i="1"/>
  <c r="Q366" i="1"/>
  <c r="Q315" i="1"/>
  <c r="Q208" i="1"/>
  <c r="Q72" i="1"/>
  <c r="Q13" i="1"/>
  <c r="Q243" i="1"/>
  <c r="Q137" i="1"/>
  <c r="Q267" i="1"/>
  <c r="Q174" i="1"/>
  <c r="Q96" i="1"/>
  <c r="Q49" i="1"/>
  <c r="Q299" i="1"/>
  <c r="Q239" i="1"/>
  <c r="Q159" i="1"/>
  <c r="Q231" i="1"/>
  <c r="Q362" i="1"/>
  <c r="Q311" i="1"/>
  <c r="Q275" i="1"/>
  <c r="Q251" i="1"/>
  <c r="Q218" i="1"/>
  <c r="Q145" i="1"/>
  <c r="Q346" i="1"/>
  <c r="Q279" i="1"/>
  <c r="Q61" i="1"/>
  <c r="Q337" i="1"/>
  <c r="Q339" i="1"/>
  <c r="Q321" i="1"/>
  <c r="Q287" i="1"/>
  <c r="Q263" i="1"/>
  <c r="Q227" i="1"/>
  <c r="Q204" i="1"/>
  <c r="Q193" i="1"/>
  <c r="Q132" i="1"/>
  <c r="Q127" i="1"/>
  <c r="Q116" i="1"/>
  <c r="Q104" i="1"/>
  <c r="Q92" i="1"/>
  <c r="Q80" i="1"/>
  <c r="Q69" i="1"/>
  <c r="Q57" i="1"/>
  <c r="Q45" i="1"/>
  <c r="Q33" i="1"/>
  <c r="Q21" i="1"/>
  <c r="Q9" i="1"/>
  <c r="Q361" i="1"/>
  <c r="Q338" i="1"/>
  <c r="Q335" i="1"/>
  <c r="Q310" i="1"/>
  <c r="Q298" i="1"/>
  <c r="Q286" i="1"/>
  <c r="Q262" i="1"/>
  <c r="Q238" i="1"/>
  <c r="Q217" i="1"/>
  <c r="Q203" i="1"/>
  <c r="Q192" i="1"/>
  <c r="Q181" i="1"/>
  <c r="Q170" i="1"/>
  <c r="Q158" i="1"/>
  <c r="Q152" i="1"/>
  <c r="Q144" i="1"/>
  <c r="Q131" i="1"/>
  <c r="Q126" i="1"/>
  <c r="Q115" i="1"/>
  <c r="Q103" i="1"/>
  <c r="Q91" i="1"/>
  <c r="Q79" i="1"/>
  <c r="Q68" i="1"/>
  <c r="Q56" i="1"/>
  <c r="Q44" i="1"/>
  <c r="Q32" i="1"/>
  <c r="Q20" i="1"/>
  <c r="Q8" i="1"/>
  <c r="Q360" i="1"/>
  <c r="Q349" i="1"/>
  <c r="Q334" i="1"/>
  <c r="Q319" i="1"/>
  <c r="Q309" i="1"/>
  <c r="Q297" i="1"/>
  <c r="Q285" i="1"/>
  <c r="Q273" i="1"/>
  <c r="Q261" i="1"/>
  <c r="Q249" i="1"/>
  <c r="Q237" i="1"/>
  <c r="Q225" i="1"/>
  <c r="Q216" i="1"/>
  <c r="Q202" i="1"/>
  <c r="Q191" i="1"/>
  <c r="Q180" i="1"/>
  <c r="Q169" i="1"/>
  <c r="Q151" i="1"/>
  <c r="Q143" i="1"/>
  <c r="Q125" i="1"/>
  <c r="Q114" i="1"/>
  <c r="Q102" i="1"/>
  <c r="Q90" i="1"/>
  <c r="Q78" i="1"/>
  <c r="Q67" i="1"/>
  <c r="Q55" i="1"/>
  <c r="Q43" i="1"/>
  <c r="Q31" i="1"/>
  <c r="Q19" i="1"/>
  <c r="Q7" i="1"/>
  <c r="Q359" i="1"/>
  <c r="Q348" i="1"/>
  <c r="Q336" i="1"/>
  <c r="Q308" i="1"/>
  <c r="Q284" i="1"/>
  <c r="Q272" i="1"/>
  <c r="Q260" i="1"/>
  <c r="Q236" i="1"/>
  <c r="Q224" i="1"/>
  <c r="Q213" i="1"/>
  <c r="Q190" i="1"/>
  <c r="Q179" i="1"/>
  <c r="Q168" i="1"/>
  <c r="Q157" i="1"/>
  <c r="Q150" i="1"/>
  <c r="Q142" i="1"/>
  <c r="Q130" i="1"/>
  <c r="Q124" i="1"/>
  <c r="Q113" i="1"/>
  <c r="Q101" i="1"/>
  <c r="Q77" i="1"/>
  <c r="Q66" i="1"/>
  <c r="Q54" i="1"/>
  <c r="Q42" i="1"/>
  <c r="Q30" i="1"/>
  <c r="Q18" i="1"/>
  <c r="Q350" i="1"/>
  <c r="Q296" i="1"/>
  <c r="Q358" i="1"/>
  <c r="Q333" i="1"/>
  <c r="Q307" i="1"/>
  <c r="Q295" i="1"/>
  <c r="Q283" i="1"/>
  <c r="Q271" i="1"/>
  <c r="Q259" i="1"/>
  <c r="Q247" i="1"/>
  <c r="Q235" i="1"/>
  <c r="Q212" i="1"/>
  <c r="Q189" i="1"/>
  <c r="Q167" i="1"/>
  <c r="Q149" i="1"/>
  <c r="Q141" i="1"/>
  <c r="Q123" i="1"/>
  <c r="Q112" i="1"/>
  <c r="Q100" i="1"/>
  <c r="Q88" i="1"/>
  <c r="Q76" i="1"/>
  <c r="Q65" i="1"/>
  <c r="Q53" i="1"/>
  <c r="Q41" i="1"/>
  <c r="Q17" i="1"/>
  <c r="Q357" i="1"/>
  <c r="Q332" i="1"/>
  <c r="Q318" i="1"/>
  <c r="Q306" i="1"/>
  <c r="Q294" i="1"/>
  <c r="Q270" i="1"/>
  <c r="Q258" i="1"/>
  <c r="Q246" i="1"/>
  <c r="Q234" i="1"/>
  <c r="Q222" i="1"/>
  <c r="Q211" i="1"/>
  <c r="Q199" i="1"/>
  <c r="Q166" i="1"/>
  <c r="Q148" i="1"/>
  <c r="Q356" i="1"/>
  <c r="Q345" i="1"/>
  <c r="Q331" i="1"/>
  <c r="Q317" i="1"/>
  <c r="Q305" i="1"/>
  <c r="Q293" i="1"/>
  <c r="Q281" i="1"/>
  <c r="Q269" i="1"/>
  <c r="Q257" i="1"/>
  <c r="Q245" i="1"/>
  <c r="Q233" i="1"/>
  <c r="Q210" i="1"/>
  <c r="Q198" i="1"/>
  <c r="Q188" i="1"/>
  <c r="Q165" i="1"/>
  <c r="Q147" i="1"/>
  <c r="Q110" i="1"/>
  <c r="Q98" i="1"/>
  <c r="Q86" i="1"/>
  <c r="Q74" i="1"/>
  <c r="Q63" i="1"/>
  <c r="Q51" i="1"/>
  <c r="Q39" i="1"/>
  <c r="Q15" i="1"/>
  <c r="Q353" i="1"/>
  <c r="Q330" i="1"/>
  <c r="Q256" i="1"/>
  <c r="Q207" i="1"/>
  <c r="Q185" i="1"/>
  <c r="Q64" i="1"/>
  <c r="Q52" i="1"/>
  <c r="Q28" i="1"/>
  <c r="Q316" i="1"/>
  <c r="Q173" i="1"/>
  <c r="Q16" i="1"/>
  <c r="Q342" i="1"/>
  <c r="Q367" i="1"/>
  <c r="Q292" i="1"/>
  <c r="Q280" i="1"/>
  <c r="Q268" i="1"/>
  <c r="Q187" i="1"/>
  <c r="Q175" i="1"/>
  <c r="Q136" i="1"/>
  <c r="Q109" i="1"/>
  <c r="Q97" i="1"/>
  <c r="Q85" i="1"/>
  <c r="Q73" i="1"/>
  <c r="Q50" i="1"/>
  <c r="Q38" i="1"/>
  <c r="Q340" i="1"/>
  <c r="Q111" i="1"/>
  <c r="Q46" i="1"/>
  <c r="Q75" i="1"/>
  <c r="Q264" i="1"/>
  <c r="Q164" i="1"/>
  <c r="Q40" i="1"/>
  <c r="Q196" i="1"/>
  <c r="Q364" i="1"/>
  <c r="Q313" i="1"/>
  <c r="Q184" i="1"/>
  <c r="Q172" i="1"/>
  <c r="Q161" i="1"/>
  <c r="Q139" i="1"/>
  <c r="Q134" i="1"/>
  <c r="Q129" i="1"/>
  <c r="Q118" i="1"/>
  <c r="Q106" i="1"/>
  <c r="Q94" i="1"/>
  <c r="Q82" i="1"/>
  <c r="Q71" i="1"/>
  <c r="Q59" i="1"/>
  <c r="Q47" i="1"/>
  <c r="Q35" i="1"/>
  <c r="Q23" i="1"/>
  <c r="Q11" i="1"/>
  <c r="Q162" i="1"/>
  <c r="Q99" i="1"/>
  <c r="Q107" i="1"/>
  <c r="Q341" i="1"/>
  <c r="Q289" i="1"/>
  <c r="Q277" i="1"/>
  <c r="Q253" i="1"/>
  <c r="Q241" i="1"/>
  <c r="Q229" i="1"/>
  <c r="Q219" i="1"/>
  <c r="Q206" i="1"/>
  <c r="Q351" i="1"/>
  <c r="Q326" i="1"/>
  <c r="Q276" i="1"/>
  <c r="Q240" i="1"/>
  <c r="Q228" i="1"/>
  <c r="Q183" i="1"/>
  <c r="Q93" i="1"/>
  <c r="Q70" i="1"/>
  <c r="Q160" i="1"/>
  <c r="Q5" i="1"/>
  <c r="Q6" i="1"/>
  <c r="S48" i="1"/>
  <c r="S62" i="1"/>
  <c r="S60" i="1"/>
  <c r="S59" i="1"/>
  <c r="S58" i="1"/>
  <c r="S57" i="1"/>
  <c r="T323" i="1" l="1"/>
  <c r="T325" i="1"/>
  <c r="T324" i="1"/>
  <c r="R323" i="1"/>
  <c r="T322" i="1"/>
  <c r="R325" i="1"/>
  <c r="R322" i="1"/>
  <c r="R324" i="1"/>
  <c r="T214" i="1"/>
  <c r="T215" i="1"/>
  <c r="R215" i="1"/>
  <c r="R214" i="1"/>
  <c r="T289" i="1"/>
  <c r="R165" i="1"/>
  <c r="T165" i="1"/>
  <c r="R289" i="1"/>
  <c r="T48" i="1"/>
  <c r="R48" i="1"/>
  <c r="T62" i="1"/>
  <c r="R62" i="1"/>
  <c r="R60" i="1"/>
  <c r="T60" i="1"/>
  <c r="T57" i="1"/>
  <c r="R58" i="1"/>
  <c r="T59" i="1"/>
  <c r="R57" i="1"/>
  <c r="R59" i="1"/>
  <c r="T58" i="1"/>
  <c r="S56" i="1"/>
  <c r="S55" i="1"/>
  <c r="S53" i="1"/>
  <c r="S52" i="1"/>
  <c r="S51" i="1"/>
  <c r="S50" i="1"/>
  <c r="S54" i="1"/>
  <c r="S49" i="1"/>
  <c r="S47" i="1"/>
  <c r="S46" i="1"/>
  <c r="S45" i="1"/>
  <c r="S44" i="1"/>
  <c r="U43" i="1"/>
  <c r="S43" i="1"/>
  <c r="V324" i="1" l="1"/>
  <c r="R51" i="1"/>
  <c r="R56" i="1"/>
  <c r="T55" i="1"/>
  <c r="T50" i="1"/>
  <c r="T52" i="1"/>
  <c r="R52" i="1"/>
  <c r="T56" i="1"/>
  <c r="T53" i="1"/>
  <c r="R55" i="1"/>
  <c r="R53" i="1"/>
  <c r="T54" i="1"/>
  <c r="R50" i="1"/>
  <c r="T51" i="1"/>
  <c r="T44" i="1"/>
  <c r="T49" i="1"/>
  <c r="R54" i="1"/>
  <c r="T47" i="1"/>
  <c r="R49" i="1"/>
  <c r="R47" i="1"/>
  <c r="T46" i="1"/>
  <c r="R45" i="1"/>
  <c r="R46" i="1"/>
  <c r="T45" i="1"/>
  <c r="R44" i="1"/>
  <c r="R43" i="1"/>
  <c r="T43" i="1"/>
  <c r="S262" i="1"/>
  <c r="U262" i="1"/>
  <c r="W262" i="1"/>
  <c r="V43" i="1" l="1"/>
  <c r="R262" i="1"/>
  <c r="T262" i="1"/>
  <c r="S261" i="1" l="1"/>
  <c r="U258" i="1"/>
  <c r="S258" i="1"/>
  <c r="W363" i="1"/>
  <c r="W348" i="1"/>
  <c r="W339" i="1"/>
  <c r="W223" i="1"/>
  <c r="W216" i="1"/>
  <c r="W177" i="1"/>
  <c r="W10" i="1"/>
  <c r="W5" i="1"/>
  <c r="U348" i="1"/>
  <c r="U339" i="1"/>
  <c r="U329" i="1"/>
  <c r="U328" i="1"/>
  <c r="U326" i="1"/>
  <c r="U320" i="1"/>
  <c r="U313" i="1"/>
  <c r="U310" i="1"/>
  <c r="U306" i="1"/>
  <c r="U302" i="1"/>
  <c r="U298" i="1"/>
  <c r="U296" i="1"/>
  <c r="U291" i="1"/>
  <c r="U287" i="1"/>
  <c r="U278" i="1"/>
  <c r="U275" i="1"/>
  <c r="U270" i="1"/>
  <c r="U267" i="1"/>
  <c r="U259" i="1"/>
  <c r="U249" i="1"/>
  <c r="U246" i="1"/>
  <c r="U226" i="1"/>
  <c r="U223" i="1"/>
  <c r="U219" i="1"/>
  <c r="U218" i="1"/>
  <c r="U216" i="1"/>
  <c r="U204" i="1"/>
  <c r="U198" i="1"/>
  <c r="U194" i="1"/>
  <c r="U189" i="1"/>
  <c r="U188" i="1"/>
  <c r="U184" i="1"/>
  <c r="U183" i="1"/>
  <c r="U180" i="1"/>
  <c r="U177" i="1"/>
  <c r="U172" i="1"/>
  <c r="U171" i="1"/>
  <c r="U169" i="1"/>
  <c r="U159" i="1"/>
  <c r="U155" i="1"/>
  <c r="U153" i="1"/>
  <c r="U152" i="1"/>
  <c r="U147" i="1"/>
  <c r="U141" i="1"/>
  <c r="U130" i="1"/>
  <c r="U100" i="1"/>
  <c r="U90" i="1"/>
  <c r="U35" i="1"/>
  <c r="U34" i="1"/>
  <c r="U31" i="1"/>
  <c r="U30" i="1"/>
  <c r="U29" i="1"/>
  <c r="U24" i="1"/>
  <c r="U19" i="1"/>
  <c r="U10" i="1"/>
  <c r="U5" i="1"/>
  <c r="S176" i="1"/>
  <c r="S174" i="1"/>
  <c r="S173" i="1"/>
  <c r="S175" i="1"/>
  <c r="S172" i="1"/>
  <c r="S71" i="1"/>
  <c r="S328" i="1"/>
  <c r="S29" i="1"/>
  <c r="S135" i="1"/>
  <c r="S131" i="1"/>
  <c r="S134" i="1"/>
  <c r="S133" i="1"/>
  <c r="S130" i="1"/>
  <c r="S132" i="1"/>
  <c r="R172" i="1" l="1"/>
  <c r="R132" i="1"/>
  <c r="T261" i="1"/>
  <c r="R261" i="1"/>
  <c r="T258" i="1"/>
  <c r="R258" i="1"/>
  <c r="R131" i="1"/>
  <c r="R328" i="1"/>
  <c r="R130" i="1"/>
  <c r="R175" i="1"/>
  <c r="R135" i="1"/>
  <c r="R174" i="1"/>
  <c r="R134" i="1"/>
  <c r="R29" i="1"/>
  <c r="R176" i="1"/>
  <c r="R173" i="1"/>
  <c r="R133" i="1"/>
  <c r="R71" i="1"/>
  <c r="T172" i="1"/>
  <c r="T132" i="1"/>
  <c r="T133" i="1"/>
  <c r="T134" i="1"/>
  <c r="T135" i="1"/>
  <c r="T328" i="1"/>
  <c r="V328" i="1" s="1"/>
  <c r="T173" i="1"/>
  <c r="T176" i="1"/>
  <c r="T130" i="1"/>
  <c r="T131" i="1"/>
  <c r="T29" i="1"/>
  <c r="V29" i="1" s="1"/>
  <c r="T71" i="1"/>
  <c r="T175" i="1"/>
  <c r="T174" i="1"/>
  <c r="R78" i="1"/>
  <c r="S6" i="1"/>
  <c r="S7" i="1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63" i="1"/>
  <c r="S64" i="1"/>
  <c r="S65" i="1"/>
  <c r="S66" i="1"/>
  <c r="S67" i="1"/>
  <c r="S68" i="1"/>
  <c r="S69" i="1"/>
  <c r="S70" i="1"/>
  <c r="S72" i="1"/>
  <c r="S73" i="1"/>
  <c r="S74" i="1"/>
  <c r="S75" i="1"/>
  <c r="S76" i="1"/>
  <c r="S77" i="1"/>
  <c r="S78" i="1"/>
  <c r="S79" i="1"/>
  <c r="S80" i="1"/>
  <c r="S81" i="1"/>
  <c r="S82" i="1"/>
  <c r="S83" i="1"/>
  <c r="S84" i="1"/>
  <c r="S85" i="1"/>
  <c r="S86" i="1"/>
  <c r="S87" i="1"/>
  <c r="S88" i="1"/>
  <c r="S89" i="1"/>
  <c r="S90" i="1"/>
  <c r="S91" i="1"/>
  <c r="S92" i="1"/>
  <c r="S93" i="1"/>
  <c r="S94" i="1"/>
  <c r="S95" i="1"/>
  <c r="S96" i="1"/>
  <c r="S97" i="1"/>
  <c r="S98" i="1"/>
  <c r="S99" i="1"/>
  <c r="S100" i="1"/>
  <c r="S101" i="1"/>
  <c r="S102" i="1"/>
  <c r="S103" i="1"/>
  <c r="S104" i="1"/>
  <c r="S105" i="1"/>
  <c r="S106" i="1"/>
  <c r="S107" i="1"/>
  <c r="S108" i="1"/>
  <c r="S109" i="1"/>
  <c r="S110" i="1"/>
  <c r="S111" i="1"/>
  <c r="S112" i="1"/>
  <c r="S113" i="1"/>
  <c r="S114" i="1"/>
  <c r="S115" i="1"/>
  <c r="S116" i="1"/>
  <c r="S117" i="1"/>
  <c r="S118" i="1"/>
  <c r="S119" i="1"/>
  <c r="S120" i="1"/>
  <c r="S121" i="1"/>
  <c r="S122" i="1"/>
  <c r="S123" i="1"/>
  <c r="S124" i="1"/>
  <c r="S125" i="1"/>
  <c r="S126" i="1"/>
  <c r="S127" i="1"/>
  <c r="S128" i="1"/>
  <c r="S129" i="1"/>
  <c r="S136" i="1"/>
  <c r="S137" i="1"/>
  <c r="S138" i="1"/>
  <c r="S139" i="1"/>
  <c r="S140" i="1"/>
  <c r="S61" i="1"/>
  <c r="S141" i="1"/>
  <c r="S142" i="1"/>
  <c r="S143" i="1"/>
  <c r="S144" i="1"/>
  <c r="S145" i="1"/>
  <c r="S146" i="1"/>
  <c r="S147" i="1"/>
  <c r="S148" i="1"/>
  <c r="S149" i="1"/>
  <c r="S150" i="1"/>
  <c r="S151" i="1"/>
  <c r="S152" i="1"/>
  <c r="S153" i="1"/>
  <c r="S154" i="1"/>
  <c r="S155" i="1"/>
  <c r="S156" i="1"/>
  <c r="S157" i="1"/>
  <c r="S158" i="1"/>
  <c r="S159" i="1"/>
  <c r="S160" i="1"/>
  <c r="S161" i="1"/>
  <c r="S162" i="1"/>
  <c r="S163" i="1"/>
  <c r="S164" i="1"/>
  <c r="S166" i="1"/>
  <c r="S167" i="1"/>
  <c r="S168" i="1"/>
  <c r="S169" i="1"/>
  <c r="S170" i="1"/>
  <c r="S171" i="1"/>
  <c r="S177" i="1"/>
  <c r="S178" i="1"/>
  <c r="S179" i="1"/>
  <c r="S180" i="1"/>
  <c r="S181" i="1"/>
  <c r="S182" i="1"/>
  <c r="S183" i="1"/>
  <c r="S184" i="1"/>
  <c r="S185" i="1"/>
  <c r="S186" i="1"/>
  <c r="S187" i="1"/>
  <c r="S188" i="1"/>
  <c r="S189" i="1"/>
  <c r="S190" i="1"/>
  <c r="S191" i="1"/>
  <c r="S192" i="1"/>
  <c r="S193" i="1"/>
  <c r="S194" i="1"/>
  <c r="S195" i="1"/>
  <c r="S196" i="1"/>
  <c r="S197" i="1"/>
  <c r="S198" i="1"/>
  <c r="S199" i="1"/>
  <c r="S200" i="1"/>
  <c r="S201" i="1"/>
  <c r="S202" i="1"/>
  <c r="S203" i="1"/>
  <c r="S204" i="1"/>
  <c r="S205" i="1"/>
  <c r="S206" i="1"/>
  <c r="S207" i="1"/>
  <c r="S208" i="1"/>
  <c r="S209" i="1"/>
  <c r="S210" i="1"/>
  <c r="S211" i="1"/>
  <c r="S212" i="1"/>
  <c r="S213" i="1"/>
  <c r="S216" i="1"/>
  <c r="S217" i="1"/>
  <c r="S218" i="1"/>
  <c r="S219" i="1"/>
  <c r="S220" i="1"/>
  <c r="S221" i="1"/>
  <c r="S222" i="1"/>
  <c r="S223" i="1"/>
  <c r="S224" i="1"/>
  <c r="S225" i="1"/>
  <c r="S226" i="1"/>
  <c r="S227" i="1"/>
  <c r="S228" i="1"/>
  <c r="S229" i="1"/>
  <c r="S230" i="1"/>
  <c r="S231" i="1"/>
  <c r="S232" i="1"/>
  <c r="S233" i="1"/>
  <c r="S234" i="1"/>
  <c r="S235" i="1"/>
  <c r="S236" i="1"/>
  <c r="S237" i="1"/>
  <c r="S238" i="1"/>
  <c r="S239" i="1"/>
  <c r="S240" i="1"/>
  <c r="S241" i="1"/>
  <c r="S242" i="1"/>
  <c r="S243" i="1"/>
  <c r="S244" i="1"/>
  <c r="S245" i="1"/>
  <c r="S246" i="1"/>
  <c r="S247" i="1"/>
  <c r="S248" i="1"/>
  <c r="S249" i="1"/>
  <c r="S250" i="1"/>
  <c r="S251" i="1"/>
  <c r="S252" i="1"/>
  <c r="S253" i="1"/>
  <c r="S254" i="1"/>
  <c r="S255" i="1"/>
  <c r="S256" i="1"/>
  <c r="S257" i="1"/>
  <c r="S259" i="1"/>
  <c r="S260" i="1"/>
  <c r="S263" i="1"/>
  <c r="S264" i="1"/>
  <c r="S265" i="1"/>
  <c r="S266" i="1"/>
  <c r="S267" i="1"/>
  <c r="S268" i="1"/>
  <c r="S269" i="1"/>
  <c r="S270" i="1"/>
  <c r="S271" i="1"/>
  <c r="S272" i="1"/>
  <c r="S273" i="1"/>
  <c r="S274" i="1"/>
  <c r="S275" i="1"/>
  <c r="S276" i="1"/>
  <c r="S277" i="1"/>
  <c r="S278" i="1"/>
  <c r="S279" i="1"/>
  <c r="S280" i="1"/>
  <c r="S281" i="1"/>
  <c r="S282" i="1"/>
  <c r="S283" i="1"/>
  <c r="S284" i="1"/>
  <c r="S285" i="1"/>
  <c r="S286" i="1"/>
  <c r="S287" i="1"/>
  <c r="S288" i="1"/>
  <c r="S290" i="1"/>
  <c r="S291" i="1"/>
  <c r="S292" i="1"/>
  <c r="S293" i="1"/>
  <c r="S294" i="1"/>
  <c r="S295" i="1"/>
  <c r="S296" i="1"/>
  <c r="S297" i="1"/>
  <c r="S298" i="1"/>
  <c r="S299" i="1"/>
  <c r="S300" i="1"/>
  <c r="S301" i="1"/>
  <c r="S302" i="1"/>
  <c r="S303" i="1"/>
  <c r="S304" i="1"/>
  <c r="S305" i="1"/>
  <c r="S306" i="1"/>
  <c r="S307" i="1"/>
  <c r="S308" i="1"/>
  <c r="S309" i="1"/>
  <c r="S310" i="1"/>
  <c r="S311" i="1"/>
  <c r="S312" i="1"/>
  <c r="S313" i="1"/>
  <c r="S314" i="1"/>
  <c r="S315" i="1"/>
  <c r="S316" i="1"/>
  <c r="S317" i="1"/>
  <c r="S318" i="1"/>
  <c r="S319" i="1"/>
  <c r="S320" i="1"/>
  <c r="S321" i="1"/>
  <c r="S326" i="1"/>
  <c r="S327" i="1"/>
  <c r="S329" i="1"/>
  <c r="S330" i="1"/>
  <c r="S331" i="1"/>
  <c r="S332" i="1"/>
  <c r="S333" i="1"/>
  <c r="S334" i="1"/>
  <c r="S335" i="1"/>
  <c r="S336" i="1"/>
  <c r="S337" i="1"/>
  <c r="S338" i="1"/>
  <c r="S339" i="1"/>
  <c r="S340" i="1"/>
  <c r="S341" i="1"/>
  <c r="S342" i="1"/>
  <c r="S343" i="1"/>
  <c r="S344" i="1"/>
  <c r="S345" i="1"/>
  <c r="S346" i="1"/>
  <c r="S347" i="1"/>
  <c r="S348" i="1"/>
  <c r="S349" i="1"/>
  <c r="S350" i="1"/>
  <c r="S351" i="1"/>
  <c r="S352" i="1"/>
  <c r="S353" i="1"/>
  <c r="S354" i="1"/>
  <c r="S355" i="1"/>
  <c r="S356" i="1"/>
  <c r="S357" i="1"/>
  <c r="S358" i="1"/>
  <c r="S359" i="1"/>
  <c r="S360" i="1"/>
  <c r="S361" i="1"/>
  <c r="S362" i="1"/>
  <c r="S363" i="1"/>
  <c r="S364" i="1"/>
  <c r="S365" i="1"/>
  <c r="S366" i="1"/>
  <c r="S367" i="1"/>
  <c r="S5" i="1"/>
  <c r="R366" i="1" l="1"/>
  <c r="V130" i="1"/>
  <c r="V172" i="1"/>
  <c r="R11" i="1"/>
  <c r="T11" i="1"/>
  <c r="T78" i="1"/>
  <c r="T366" i="1"/>
  <c r="R39" i="1"/>
  <c r="R38" i="1"/>
  <c r="T38" i="1" l="1"/>
  <c r="T39" i="1"/>
  <c r="R290" i="1"/>
  <c r="R288" i="1"/>
  <c r="R287" i="1"/>
  <c r="R236" i="1"/>
  <c r="R228" i="1"/>
  <c r="R230" i="1"/>
  <c r="R30" i="1"/>
  <c r="T230" i="1" l="1"/>
  <c r="T228" i="1"/>
  <c r="T236" i="1"/>
  <c r="T30" i="1"/>
  <c r="V30" i="1" s="1"/>
  <c r="T287" i="1"/>
  <c r="T288" i="1"/>
  <c r="T290" i="1"/>
  <c r="R68" i="1"/>
  <c r="R42" i="1"/>
  <c r="R41" i="1"/>
  <c r="R40" i="1"/>
  <c r="R266" i="1"/>
  <c r="R338" i="1"/>
  <c r="V287" i="1" l="1"/>
  <c r="T338" i="1"/>
  <c r="T40" i="1"/>
  <c r="T42" i="1"/>
  <c r="T266" i="1"/>
  <c r="T41" i="1"/>
  <c r="T68" i="1"/>
  <c r="R222" i="1"/>
  <c r="R17" i="1"/>
  <c r="R18" i="1"/>
  <c r="R19" i="1"/>
  <c r="R20" i="1"/>
  <c r="R21" i="1"/>
  <c r="R22" i="1"/>
  <c r="R23" i="1"/>
  <c r="R24" i="1"/>
  <c r="R25" i="1"/>
  <c r="R26" i="1"/>
  <c r="R27" i="1"/>
  <c r="R28" i="1"/>
  <c r="R31" i="1"/>
  <c r="R32" i="1"/>
  <c r="R33" i="1"/>
  <c r="R34" i="1"/>
  <c r="R35" i="1"/>
  <c r="R36" i="1"/>
  <c r="R37" i="1"/>
  <c r="R63" i="1"/>
  <c r="R64" i="1"/>
  <c r="R65" i="1"/>
  <c r="R66" i="1"/>
  <c r="R67" i="1"/>
  <c r="R69" i="1"/>
  <c r="R70" i="1"/>
  <c r="R72" i="1"/>
  <c r="R73" i="1"/>
  <c r="R74" i="1"/>
  <c r="R75" i="1"/>
  <c r="R76" i="1"/>
  <c r="R77" i="1"/>
  <c r="R79" i="1"/>
  <c r="R80" i="1"/>
  <c r="R81" i="1"/>
  <c r="R82" i="1"/>
  <c r="R83" i="1"/>
  <c r="R84" i="1"/>
  <c r="R85" i="1"/>
  <c r="R86" i="1"/>
  <c r="R87" i="1"/>
  <c r="R88" i="1"/>
  <c r="R89" i="1"/>
  <c r="R90" i="1"/>
  <c r="R91" i="1"/>
  <c r="R92" i="1"/>
  <c r="R93" i="1"/>
  <c r="R94" i="1"/>
  <c r="R95" i="1"/>
  <c r="R96" i="1"/>
  <c r="R97" i="1"/>
  <c r="R98" i="1"/>
  <c r="R99" i="1"/>
  <c r="R100" i="1"/>
  <c r="R101" i="1"/>
  <c r="R102" i="1"/>
  <c r="R103" i="1"/>
  <c r="R104" i="1"/>
  <c r="R105" i="1"/>
  <c r="R106" i="1"/>
  <c r="R107" i="1"/>
  <c r="R108" i="1"/>
  <c r="R109" i="1"/>
  <c r="R110" i="1"/>
  <c r="R111" i="1"/>
  <c r="R112" i="1"/>
  <c r="R113" i="1"/>
  <c r="R114" i="1"/>
  <c r="R115" i="1"/>
  <c r="R116" i="1"/>
  <c r="R117" i="1"/>
  <c r="R118" i="1"/>
  <c r="R119" i="1"/>
  <c r="R120" i="1"/>
  <c r="R121" i="1"/>
  <c r="R122" i="1"/>
  <c r="R123" i="1"/>
  <c r="R124" i="1"/>
  <c r="R125" i="1"/>
  <c r="R126" i="1"/>
  <c r="R127" i="1"/>
  <c r="R128" i="1"/>
  <c r="R129" i="1"/>
  <c r="R136" i="1"/>
  <c r="R137" i="1"/>
  <c r="R138" i="1"/>
  <c r="R139" i="1"/>
  <c r="R140" i="1"/>
  <c r="R61" i="1"/>
  <c r="R141" i="1"/>
  <c r="R142" i="1"/>
  <c r="R143" i="1"/>
  <c r="R144" i="1"/>
  <c r="R145" i="1"/>
  <c r="R146" i="1"/>
  <c r="R147" i="1"/>
  <c r="R148" i="1"/>
  <c r="R149" i="1"/>
  <c r="R150" i="1"/>
  <c r="R151" i="1"/>
  <c r="R152" i="1"/>
  <c r="R153" i="1"/>
  <c r="R154" i="1"/>
  <c r="R155" i="1"/>
  <c r="R156" i="1"/>
  <c r="R157" i="1"/>
  <c r="R158" i="1"/>
  <c r="R159" i="1"/>
  <c r="R160" i="1"/>
  <c r="R161" i="1"/>
  <c r="R164" i="1"/>
  <c r="R163" i="1"/>
  <c r="R167" i="1"/>
  <c r="R162" i="1"/>
  <c r="R166" i="1"/>
  <c r="R168" i="1"/>
  <c r="R169" i="1"/>
  <c r="R170" i="1"/>
  <c r="R171" i="1"/>
  <c r="R177" i="1"/>
  <c r="R178" i="1"/>
  <c r="R179" i="1"/>
  <c r="R180" i="1"/>
  <c r="R181" i="1"/>
  <c r="R182" i="1"/>
  <c r="R183" i="1"/>
  <c r="R184" i="1"/>
  <c r="R185" i="1"/>
  <c r="R186" i="1"/>
  <c r="R187" i="1"/>
  <c r="R188" i="1"/>
  <c r="R189" i="1"/>
  <c r="R190" i="1"/>
  <c r="R191" i="1"/>
  <c r="R192" i="1"/>
  <c r="R193" i="1"/>
  <c r="R194" i="1"/>
  <c r="R195" i="1"/>
  <c r="R196" i="1"/>
  <c r="R197" i="1"/>
  <c r="R198" i="1"/>
  <c r="R199" i="1"/>
  <c r="R200" i="1"/>
  <c r="R201" i="1"/>
  <c r="R202" i="1"/>
  <c r="R203" i="1"/>
  <c r="R204" i="1"/>
  <c r="R205" i="1"/>
  <c r="R206" i="1"/>
  <c r="R207" i="1"/>
  <c r="R208" i="1"/>
  <c r="R209" i="1"/>
  <c r="R210" i="1"/>
  <c r="R211" i="1"/>
  <c r="R212" i="1"/>
  <c r="R213" i="1"/>
  <c r="R216" i="1"/>
  <c r="R217" i="1"/>
  <c r="R218" i="1"/>
  <c r="R219" i="1"/>
  <c r="R220" i="1"/>
  <c r="R221" i="1"/>
  <c r="R223" i="1"/>
  <c r="R224" i="1"/>
  <c r="R225" i="1"/>
  <c r="R227" i="1"/>
  <c r="R231" i="1"/>
  <c r="R229" i="1"/>
  <c r="R232" i="1"/>
  <c r="R233" i="1"/>
  <c r="R234" i="1"/>
  <c r="R235" i="1"/>
  <c r="R237" i="1"/>
  <c r="R238" i="1"/>
  <c r="R239" i="1"/>
  <c r="R240" i="1"/>
  <c r="R241" i="1"/>
  <c r="R242" i="1"/>
  <c r="R243" i="1"/>
  <c r="R244" i="1"/>
  <c r="R245" i="1"/>
  <c r="R246" i="1"/>
  <c r="R247" i="1"/>
  <c r="R248" i="1"/>
  <c r="R249" i="1"/>
  <c r="R250" i="1"/>
  <c r="R251" i="1"/>
  <c r="R252" i="1"/>
  <c r="R253" i="1"/>
  <c r="R254" i="1"/>
  <c r="R255" i="1"/>
  <c r="R256" i="1"/>
  <c r="R257" i="1"/>
  <c r="R259" i="1"/>
  <c r="R260" i="1"/>
  <c r="R263" i="1"/>
  <c r="R264" i="1"/>
  <c r="R265" i="1"/>
  <c r="R267" i="1"/>
  <c r="R268" i="1"/>
  <c r="R269" i="1"/>
  <c r="R270" i="1"/>
  <c r="R271" i="1"/>
  <c r="R272" i="1"/>
  <c r="R273" i="1"/>
  <c r="R274" i="1"/>
  <c r="R275" i="1"/>
  <c r="R276" i="1"/>
  <c r="R277" i="1"/>
  <c r="R278" i="1"/>
  <c r="R279" i="1"/>
  <c r="R280" i="1"/>
  <c r="R281" i="1"/>
  <c r="R282" i="1"/>
  <c r="R283" i="1"/>
  <c r="R284" i="1"/>
  <c r="R285" i="1"/>
  <c r="R286" i="1"/>
  <c r="R291" i="1"/>
  <c r="R292" i="1"/>
  <c r="R293" i="1"/>
  <c r="R294" i="1"/>
  <c r="R295" i="1"/>
  <c r="R296" i="1"/>
  <c r="R297" i="1"/>
  <c r="R298" i="1"/>
  <c r="R299" i="1"/>
  <c r="R300" i="1"/>
  <c r="R301" i="1"/>
  <c r="R302" i="1"/>
  <c r="R303" i="1"/>
  <c r="R304" i="1"/>
  <c r="R305" i="1"/>
  <c r="R306" i="1"/>
  <c r="R307" i="1"/>
  <c r="R308" i="1"/>
  <c r="R309" i="1"/>
  <c r="R310" i="1"/>
  <c r="R311" i="1"/>
  <c r="R312" i="1"/>
  <c r="R313" i="1"/>
  <c r="R314" i="1"/>
  <c r="R315" i="1"/>
  <c r="R316" i="1"/>
  <c r="R317" i="1"/>
  <c r="R318" i="1"/>
  <c r="R319" i="1"/>
  <c r="R320" i="1"/>
  <c r="R321" i="1"/>
  <c r="R326" i="1"/>
  <c r="R327" i="1"/>
  <c r="R329" i="1"/>
  <c r="R331" i="1"/>
  <c r="R330" i="1"/>
  <c r="R332" i="1"/>
  <c r="R333" i="1"/>
  <c r="R334" i="1"/>
  <c r="R335" i="1"/>
  <c r="R336" i="1"/>
  <c r="R337" i="1"/>
  <c r="R339" i="1"/>
  <c r="R340" i="1"/>
  <c r="R341" i="1"/>
  <c r="R342" i="1"/>
  <c r="R343" i="1"/>
  <c r="R344" i="1"/>
  <c r="R345" i="1"/>
  <c r="R346" i="1"/>
  <c r="R347" i="1"/>
  <c r="R348" i="1"/>
  <c r="R349" i="1"/>
  <c r="R350" i="1"/>
  <c r="R351" i="1"/>
  <c r="R352" i="1"/>
  <c r="R353" i="1"/>
  <c r="R354" i="1"/>
  <c r="R355" i="1"/>
  <c r="R356" i="1"/>
  <c r="R357" i="1"/>
  <c r="R358" i="1"/>
  <c r="R359" i="1"/>
  <c r="R360" i="1"/>
  <c r="R361" i="1"/>
  <c r="R362" i="1"/>
  <c r="R363" i="1"/>
  <c r="R364" i="1"/>
  <c r="R365" i="1"/>
  <c r="R367" i="1"/>
  <c r="F2" i="1" l="1"/>
  <c r="D2" i="1"/>
  <c r="T226" i="1"/>
  <c r="R226" i="1"/>
  <c r="T155" i="1"/>
  <c r="T152" i="1"/>
  <c r="V152" i="1" s="1"/>
  <c r="T61" i="1"/>
  <c r="V45" i="1" s="1"/>
  <c r="T137" i="1"/>
  <c r="T128" i="1"/>
  <c r="T115" i="1"/>
  <c r="T107" i="1"/>
  <c r="T99" i="1"/>
  <c r="T91" i="1"/>
  <c r="T83" i="1"/>
  <c r="T75" i="1"/>
  <c r="T66" i="1"/>
  <c r="T33" i="1"/>
  <c r="T23" i="1"/>
  <c r="R15" i="1"/>
  <c r="T15" i="1"/>
  <c r="R6" i="1"/>
  <c r="T6" i="1"/>
  <c r="T352" i="1"/>
  <c r="T321" i="1"/>
  <c r="T255" i="1"/>
  <c r="T231" i="1"/>
  <c r="T211" i="1"/>
  <c r="T196" i="1"/>
  <c r="R5" i="1"/>
  <c r="T5" i="1"/>
  <c r="T359" i="1"/>
  <c r="T351" i="1"/>
  <c r="T344" i="1"/>
  <c r="T333" i="1"/>
  <c r="T320" i="1"/>
  <c r="T315" i="1"/>
  <c r="T309" i="1"/>
  <c r="T301" i="1"/>
  <c r="T293" i="1"/>
  <c r="T281" i="1"/>
  <c r="T273" i="1"/>
  <c r="T264" i="1"/>
  <c r="T254" i="1"/>
  <c r="T246" i="1"/>
  <c r="T238" i="1"/>
  <c r="T227" i="1"/>
  <c r="T219" i="1"/>
  <c r="T210" i="1"/>
  <c r="T202" i="1"/>
  <c r="T195" i="1"/>
  <c r="T188" i="1"/>
  <c r="T180" i="1"/>
  <c r="T170" i="1"/>
  <c r="T161" i="1"/>
  <c r="T151" i="1"/>
  <c r="T127" i="1"/>
  <c r="T121" i="1"/>
  <c r="T114" i="1"/>
  <c r="T106" i="1"/>
  <c r="T98" i="1"/>
  <c r="T90" i="1"/>
  <c r="T82" i="1"/>
  <c r="T74" i="1"/>
  <c r="T65" i="1"/>
  <c r="T32" i="1"/>
  <c r="T22" i="1"/>
  <c r="R14" i="1"/>
  <c r="T14" i="1"/>
  <c r="T308" i="1"/>
  <c r="T300" i="1"/>
  <c r="T292" i="1"/>
  <c r="T280" i="1"/>
  <c r="T272" i="1"/>
  <c r="T263" i="1"/>
  <c r="T253" i="1"/>
  <c r="T245" i="1"/>
  <c r="T237" i="1"/>
  <c r="T209" i="1"/>
  <c r="T201" i="1"/>
  <c r="T194" i="1"/>
  <c r="T187" i="1"/>
  <c r="T179" i="1"/>
  <c r="T169" i="1"/>
  <c r="T160" i="1"/>
  <c r="T150" i="1"/>
  <c r="T146" i="1"/>
  <c r="T126" i="1"/>
  <c r="T120" i="1"/>
  <c r="T113" i="1"/>
  <c r="T105" i="1"/>
  <c r="T97" i="1"/>
  <c r="T89" i="1"/>
  <c r="T81" i="1"/>
  <c r="T73" i="1"/>
  <c r="T64" i="1"/>
  <c r="T31" i="1"/>
  <c r="T21" i="1"/>
  <c r="R13" i="1"/>
  <c r="T13" i="1"/>
  <c r="T345" i="1"/>
  <c r="T310" i="1"/>
  <c r="T274" i="1"/>
  <c r="T239" i="1"/>
  <c r="T220" i="1"/>
  <c r="T203" i="1"/>
  <c r="T181" i="1"/>
  <c r="T164" i="1"/>
  <c r="T367" i="1"/>
  <c r="T358" i="1"/>
  <c r="T343" i="1"/>
  <c r="T332" i="1"/>
  <c r="T319" i="1"/>
  <c r="T365" i="1"/>
  <c r="T357" i="1"/>
  <c r="T350" i="1"/>
  <c r="T342" i="1"/>
  <c r="T330" i="1"/>
  <c r="T314" i="1"/>
  <c r="T307" i="1"/>
  <c r="T299" i="1"/>
  <c r="T291" i="1"/>
  <c r="T279" i="1"/>
  <c r="T271" i="1"/>
  <c r="T252" i="1"/>
  <c r="T244" i="1"/>
  <c r="T235" i="1"/>
  <c r="T225" i="1"/>
  <c r="T218" i="1"/>
  <c r="T208" i="1"/>
  <c r="T200" i="1"/>
  <c r="T193" i="1"/>
  <c r="T186" i="1"/>
  <c r="T178" i="1"/>
  <c r="T168" i="1"/>
  <c r="T159" i="1"/>
  <c r="T154" i="1"/>
  <c r="T149" i="1"/>
  <c r="T145" i="1"/>
  <c r="T125" i="1"/>
  <c r="T112" i="1"/>
  <c r="T104" i="1"/>
  <c r="T96" i="1"/>
  <c r="T88" i="1"/>
  <c r="T80" i="1"/>
  <c r="T72" i="1"/>
  <c r="T63" i="1"/>
  <c r="T28" i="1"/>
  <c r="T20" i="1"/>
  <c r="R12" i="1"/>
  <c r="T12" i="1"/>
  <c r="T222" i="1"/>
  <c r="T294" i="1"/>
  <c r="T247" i="1"/>
  <c r="T364" i="1"/>
  <c r="T356" i="1"/>
  <c r="T349" i="1"/>
  <c r="T341" i="1"/>
  <c r="T336" i="1"/>
  <c r="T331" i="1"/>
  <c r="T313" i="1"/>
  <c r="T306" i="1"/>
  <c r="T298" i="1"/>
  <c r="T286" i="1"/>
  <c r="T278" i="1"/>
  <c r="T270" i="1"/>
  <c r="T260" i="1"/>
  <c r="T251" i="1"/>
  <c r="T243" i="1"/>
  <c r="T234" i="1"/>
  <c r="T224" i="1"/>
  <c r="T217" i="1"/>
  <c r="T207" i="1"/>
  <c r="T199" i="1"/>
  <c r="T192" i="1"/>
  <c r="T185" i="1"/>
  <c r="T177" i="1"/>
  <c r="T166" i="1"/>
  <c r="T158" i="1"/>
  <c r="T148" i="1"/>
  <c r="T144" i="1"/>
  <c r="T140" i="1"/>
  <c r="T124" i="1"/>
  <c r="T119" i="1"/>
  <c r="T111" i="1"/>
  <c r="T103" i="1"/>
  <c r="T95" i="1"/>
  <c r="T87" i="1"/>
  <c r="T79" i="1"/>
  <c r="T37" i="1"/>
  <c r="T27" i="1"/>
  <c r="T19" i="1"/>
  <c r="R10" i="1"/>
  <c r="T10" i="1"/>
  <c r="T316" i="1"/>
  <c r="T282" i="1"/>
  <c r="T355" i="1"/>
  <c r="T337" i="1"/>
  <c r="T318" i="1"/>
  <c r="T285" i="1"/>
  <c r="T269" i="1"/>
  <c r="T250" i="1"/>
  <c r="T233" i="1"/>
  <c r="T223" i="1"/>
  <c r="T216" i="1"/>
  <c r="T206" i="1"/>
  <c r="T198" i="1"/>
  <c r="T191" i="1"/>
  <c r="T184" i="1"/>
  <c r="T171" i="1"/>
  <c r="V171" i="1" s="1"/>
  <c r="T162" i="1"/>
  <c r="T147" i="1"/>
  <c r="T143" i="1"/>
  <c r="T118" i="1"/>
  <c r="T110" i="1"/>
  <c r="T102" i="1"/>
  <c r="T94" i="1"/>
  <c r="T86" i="1"/>
  <c r="T70" i="1"/>
  <c r="T36" i="1"/>
  <c r="T26" i="1"/>
  <c r="T18" i="1"/>
  <c r="R9" i="1"/>
  <c r="T9" i="1"/>
  <c r="T302" i="1"/>
  <c r="T265" i="1"/>
  <c r="T348" i="1"/>
  <c r="T329" i="1"/>
  <c r="T305" i="1"/>
  <c r="T277" i="1"/>
  <c r="T242" i="1"/>
  <c r="T354" i="1"/>
  <c r="T347" i="1"/>
  <c r="T339" i="1"/>
  <c r="T335" i="1"/>
  <c r="T327" i="1"/>
  <c r="T312" i="1"/>
  <c r="T304" i="1"/>
  <c r="T296" i="1"/>
  <c r="T284" i="1"/>
  <c r="T276" i="1"/>
  <c r="T268" i="1"/>
  <c r="T257" i="1"/>
  <c r="T249" i="1"/>
  <c r="T241" i="1"/>
  <c r="T232" i="1"/>
  <c r="T213" i="1"/>
  <c r="T205" i="1"/>
  <c r="T190" i="1"/>
  <c r="T183" i="1"/>
  <c r="V183" i="1" s="1"/>
  <c r="T167" i="1"/>
  <c r="T157" i="1"/>
  <c r="T142" i="1"/>
  <c r="T139" i="1"/>
  <c r="T123" i="1"/>
  <c r="T117" i="1"/>
  <c r="T109" i="1"/>
  <c r="T101" i="1"/>
  <c r="T93" i="1"/>
  <c r="T85" i="1"/>
  <c r="T77" i="1"/>
  <c r="T69" i="1"/>
  <c r="T35" i="1"/>
  <c r="T25" i="1"/>
  <c r="T17" i="1"/>
  <c r="R8" i="1"/>
  <c r="T8" i="1"/>
  <c r="T360" i="1"/>
  <c r="T363" i="1"/>
  <c r="T340" i="1"/>
  <c r="T297" i="1"/>
  <c r="T259" i="1"/>
  <c r="T362" i="1"/>
  <c r="T361" i="1"/>
  <c r="T353" i="1"/>
  <c r="T346" i="1"/>
  <c r="T334" i="1"/>
  <c r="T326" i="1"/>
  <c r="T317" i="1"/>
  <c r="T311" i="1"/>
  <c r="T303" i="1"/>
  <c r="T295" i="1"/>
  <c r="T283" i="1"/>
  <c r="T275" i="1"/>
  <c r="T267" i="1"/>
  <c r="T256" i="1"/>
  <c r="T248" i="1"/>
  <c r="T240" i="1"/>
  <c r="T229" i="1"/>
  <c r="T221" i="1"/>
  <c r="T212" i="1"/>
  <c r="T204" i="1"/>
  <c r="T197" i="1"/>
  <c r="T189" i="1"/>
  <c r="T182" i="1"/>
  <c r="T163" i="1"/>
  <c r="T156" i="1"/>
  <c r="T153" i="1"/>
  <c r="T141" i="1"/>
  <c r="T138" i="1"/>
  <c r="T136" i="1"/>
  <c r="T129" i="1"/>
  <c r="T122" i="1"/>
  <c r="T116" i="1"/>
  <c r="T108" i="1"/>
  <c r="T100" i="1"/>
  <c r="T92" i="1"/>
  <c r="T84" i="1"/>
  <c r="T76" i="1"/>
  <c r="T67" i="1"/>
  <c r="T34" i="1"/>
  <c r="V34" i="1" s="1"/>
  <c r="T24" i="1"/>
  <c r="R16" i="1"/>
  <c r="T16" i="1"/>
  <c r="R7" i="1"/>
  <c r="T7" i="1"/>
  <c r="E2" i="1"/>
  <c r="V63" i="1" l="1"/>
  <c r="V326" i="1"/>
  <c r="V262" i="1"/>
  <c r="V270" i="1"/>
  <c r="V218" i="1"/>
  <c r="V35" i="1"/>
  <c r="V31" i="1"/>
  <c r="V259" i="1"/>
  <c r="V258" i="1"/>
  <c r="V363" i="1"/>
  <c r="X363" i="1" s="1"/>
  <c r="V169" i="1"/>
  <c r="V275" i="1"/>
  <c r="V223" i="1"/>
  <c r="V189" i="1"/>
  <c r="V147" i="1"/>
  <c r="V306" i="1"/>
  <c r="V204" i="1"/>
  <c r="V24" i="1"/>
  <c r="V153" i="1"/>
  <c r="V184" i="1"/>
  <c r="V216" i="1"/>
  <c r="V177" i="1"/>
  <c r="V313" i="1"/>
  <c r="V188" i="1"/>
  <c r="V320" i="1"/>
  <c r="V226" i="1"/>
  <c r="V141" i="1"/>
  <c r="V267" i="1"/>
  <c r="V329" i="1"/>
  <c r="V198" i="1"/>
  <c r="V219" i="1"/>
  <c r="V19" i="1"/>
  <c r="V194" i="1"/>
  <c r="V302" i="1"/>
  <c r="V298" i="1"/>
  <c r="V249" i="1"/>
  <c r="V291" i="1"/>
  <c r="V155" i="1"/>
  <c r="V180" i="1"/>
  <c r="V246" i="1"/>
  <c r="V296" i="1"/>
  <c r="V339" i="1"/>
  <c r="X339" i="1" s="1"/>
  <c r="V348" i="1"/>
  <c r="X348" i="1" s="1"/>
  <c r="V278" i="1"/>
  <c r="V159" i="1"/>
  <c r="V310" i="1"/>
  <c r="V10" i="1"/>
  <c r="V5" i="1"/>
  <c r="X5" i="1" s="1"/>
  <c r="T368" i="1"/>
  <c r="U368" i="1" s="1"/>
  <c r="V90" i="1"/>
  <c r="G2" i="1"/>
  <c r="V100" i="1"/>
  <c r="X262" i="1" l="1"/>
  <c r="X216" i="1"/>
  <c r="X223" i="1"/>
  <c r="X177" i="1"/>
  <c r="X10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F7CEFAE-28F0-4F1B-9B64-84A7F38BD582}" keepAlive="1" name="쿼리 - Downloads" description="통합 문서의 'Downloads' 쿼리에 대한 연결입니다." type="5" refreshedVersion="8" background="1" refreshOnLoad="1" saveData="1">
    <dbPr connection="Provider=Microsoft.Mashup.OleDb.1;Data Source=$Workbook$;Location=Downloads;Extended Properties=&quot;&quot;" command="SELECT * FROM [Downloads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6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</futureMetadata>
  <valueMetadata count="36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</valueMetadata>
</metadata>
</file>

<file path=xl/sharedStrings.xml><?xml version="1.0" encoding="utf-8"?>
<sst xmlns="http://schemas.openxmlformats.org/spreadsheetml/2006/main" count="9041" uniqueCount="3313">
  <si>
    <t>France</t>
    <phoneticPr fontId="10" type="noConversion"/>
  </si>
  <si>
    <t>Champagne</t>
    <phoneticPr fontId="10" type="noConversion"/>
  </si>
  <si>
    <t>Bourgogne</t>
    <phoneticPr fontId="10" type="noConversion"/>
  </si>
  <si>
    <t>Maison Leroy</t>
    <phoneticPr fontId="10" type="noConversion"/>
  </si>
  <si>
    <t>Italy</t>
    <phoneticPr fontId="10" type="noConversion"/>
  </si>
  <si>
    <t>Anselmi</t>
    <phoneticPr fontId="10" type="noConversion"/>
  </si>
  <si>
    <t>Altesino</t>
    <phoneticPr fontId="10" type="noConversion"/>
  </si>
  <si>
    <t>Spain</t>
    <phoneticPr fontId="10" type="noConversion"/>
  </si>
  <si>
    <t>Portugal</t>
    <phoneticPr fontId="10" type="noConversion"/>
  </si>
  <si>
    <t>USA</t>
    <phoneticPr fontId="10" type="noConversion"/>
  </si>
  <si>
    <t>Chile</t>
    <phoneticPr fontId="10" type="noConversion"/>
  </si>
  <si>
    <t>Emiliana</t>
    <phoneticPr fontId="10" type="noConversion"/>
  </si>
  <si>
    <t>Argentina</t>
    <phoneticPr fontId="10" type="noConversion"/>
  </si>
  <si>
    <t>Chakana</t>
    <phoneticPr fontId="10" type="noConversion"/>
  </si>
  <si>
    <t>Australia</t>
    <phoneticPr fontId="10" type="noConversion"/>
  </si>
  <si>
    <t>Mendoza</t>
    <phoneticPr fontId="10" type="noConversion"/>
  </si>
  <si>
    <t>Colchagua Valley</t>
    <phoneticPr fontId="10" type="noConversion"/>
  </si>
  <si>
    <t>Casablanca Valley</t>
    <phoneticPr fontId="10" type="noConversion"/>
  </si>
  <si>
    <t>Sonoma</t>
    <phoneticPr fontId="10" type="noConversion"/>
  </si>
  <si>
    <t>Douro Valley</t>
    <phoneticPr fontId="10" type="noConversion"/>
  </si>
  <si>
    <t>Madeira</t>
    <phoneticPr fontId="10" type="noConversion"/>
  </si>
  <si>
    <t>Toscana</t>
    <phoneticPr fontId="10" type="noConversion"/>
  </si>
  <si>
    <t>Bolgheri</t>
    <phoneticPr fontId="10" type="noConversion"/>
  </si>
  <si>
    <t>Cote de Nuits</t>
    <phoneticPr fontId="10" type="noConversion"/>
  </si>
  <si>
    <t>Robert Oatley</t>
    <phoneticPr fontId="10" type="noConversion"/>
  </si>
  <si>
    <t xml:space="preserve">Barossa </t>
    <phoneticPr fontId="10" type="noConversion"/>
  </si>
  <si>
    <t>Margaret River</t>
    <phoneticPr fontId="10" type="noConversion"/>
  </si>
  <si>
    <t>Mc Laren Vale</t>
    <phoneticPr fontId="10" type="noConversion"/>
  </si>
  <si>
    <t>Central Ranges</t>
    <phoneticPr fontId="10" type="noConversion"/>
  </si>
  <si>
    <t>South East Australia</t>
    <phoneticPr fontId="10" type="noConversion"/>
  </si>
  <si>
    <t>Charles Heidsieck</t>
    <phoneticPr fontId="10" type="noConversion"/>
  </si>
  <si>
    <t>Napa Valley</t>
    <phoneticPr fontId="10" type="noConversion"/>
  </si>
  <si>
    <t>Hoopes</t>
    <phoneticPr fontId="10" type="noConversion"/>
  </si>
  <si>
    <t>Roche de Bellene</t>
    <phoneticPr fontId="10" type="noConversion"/>
  </si>
  <si>
    <t>Louis Michel et Fils</t>
    <phoneticPr fontId="10" type="noConversion"/>
  </si>
  <si>
    <t>Chablis</t>
    <phoneticPr fontId="10" type="noConversion"/>
  </si>
  <si>
    <t>찰스 하이직, 로제 리저브</t>
    <phoneticPr fontId="10" type="noConversion"/>
  </si>
  <si>
    <t>Graham's, Aged 20 Years Tawny Port</t>
    <phoneticPr fontId="10" type="noConversion"/>
  </si>
  <si>
    <t>알테시노, 브루넬로 디 몬탈치노 DOCG</t>
    <phoneticPr fontId="10" type="noConversion"/>
  </si>
  <si>
    <t xml:space="preserve">훕스, 샤도네이 제니스 빈야드 </t>
    <phoneticPr fontId="10" type="noConversion"/>
  </si>
  <si>
    <t>로버트 오틀리, 포켓왓치 까베르네 소비뇽</t>
    <phoneticPr fontId="10" type="noConversion"/>
  </si>
  <si>
    <t>공급가</t>
    <phoneticPr fontId="10" type="noConversion"/>
  </si>
  <si>
    <t xml:space="preserve">Tenuta dell'Ornellaia </t>
    <phoneticPr fontId="10" type="noConversion"/>
  </si>
  <si>
    <t>Maison Roche de Bellene, Savigny les Beaune Vieilles Vignes</t>
    <phoneticPr fontId="10" type="noConversion"/>
  </si>
  <si>
    <t>Central Valley</t>
    <phoneticPr fontId="10" type="noConversion"/>
  </si>
  <si>
    <t>Emiliana,  Natura Cabernet Sauvignon 375ml</t>
    <phoneticPr fontId="10" type="noConversion"/>
  </si>
  <si>
    <t>에밀리아나, 나뚜라 까베르네 소비뇽 375ml</t>
    <phoneticPr fontId="10" type="noConversion"/>
  </si>
  <si>
    <t>Veuve Ambal</t>
    <phoneticPr fontId="10" type="noConversion"/>
  </si>
  <si>
    <t>Altesino, Brunello di Montalcino DOCG</t>
    <phoneticPr fontId="10" type="noConversion"/>
  </si>
  <si>
    <t>찰스 하이직, 브륏 밀레짐</t>
    <phoneticPr fontId="10" type="noConversion"/>
  </si>
  <si>
    <t>California</t>
    <phoneticPr fontId="10" type="noConversion"/>
  </si>
  <si>
    <t>로버트 오틀리, 비치헛 핑크 모스카토</t>
    <phoneticPr fontId="10" type="noConversion"/>
  </si>
  <si>
    <t>찰스 하이직, 브륏 리저브 375ml</t>
    <phoneticPr fontId="10" type="noConversion"/>
  </si>
  <si>
    <t>Charles Heidsieck, Brut Reserve 375ml</t>
    <phoneticPr fontId="10" type="noConversion"/>
  </si>
  <si>
    <t>Charles Heidsieck, Brut Millesime</t>
    <phoneticPr fontId="10" type="noConversion"/>
  </si>
  <si>
    <t xml:space="preserve">Maison Roche de Bellene, Nuits Saint Georges </t>
    <phoneticPr fontId="10" type="noConversion"/>
  </si>
  <si>
    <t>Maison Roche de Bellene, Volnay 1er "Clos des Chenes</t>
    <phoneticPr fontId="10" type="noConversion"/>
  </si>
  <si>
    <t xml:space="preserve">Veneto </t>
    <phoneticPr fontId="10" type="noConversion"/>
  </si>
  <si>
    <t>Bordeaux</t>
    <phoneticPr fontId="10" type="noConversion"/>
  </si>
  <si>
    <t>Chateau Marechaux</t>
    <phoneticPr fontId="10" type="noConversion"/>
  </si>
  <si>
    <t xml:space="preserve">Cote du Rhone </t>
    <phoneticPr fontId="10" type="noConversion"/>
  </si>
  <si>
    <t>Les Dauphins</t>
    <phoneticPr fontId="10" type="noConversion"/>
  </si>
  <si>
    <t>Provence</t>
    <phoneticPr fontId="10" type="noConversion"/>
  </si>
  <si>
    <t>Maison Leroy, Bourgogne Blanc</t>
    <phoneticPr fontId="10" type="noConversion"/>
  </si>
  <si>
    <t>메종 르로이, 부르고뉴 블랑</t>
    <phoneticPr fontId="10" type="noConversion"/>
  </si>
  <si>
    <t>Louis Michel et Fils, Chablis</t>
    <phoneticPr fontId="10" type="noConversion"/>
  </si>
  <si>
    <t>루이 미셸 에피, 샤블리</t>
    <phoneticPr fontId="10" type="noConversion"/>
  </si>
  <si>
    <t>Louis Michel et Fils, Chablis ” Grenouille” Grand  Cru</t>
    <phoneticPr fontId="10" type="noConversion"/>
  </si>
  <si>
    <t>루이 미셸 에피, 샤블리 그랑크뤼 "그르누이"</t>
    <phoneticPr fontId="10" type="noConversion"/>
  </si>
  <si>
    <t>Louis Michel et Fils, Chablis ” Montee de tonnerre” 1er Cru</t>
    <phoneticPr fontId="10" type="noConversion"/>
  </si>
  <si>
    <t xml:space="preserve">Hoopes, Chardonnay Genny’s Vineyard </t>
    <phoneticPr fontId="10" type="noConversion"/>
  </si>
  <si>
    <t>Charles Heidsieck, Brut Reserve</t>
    <phoneticPr fontId="10" type="noConversion"/>
  </si>
  <si>
    <t>찰스 하이직, 브륏 리저브</t>
    <phoneticPr fontId="10" type="noConversion"/>
  </si>
  <si>
    <t xml:space="preserve">Robert Oatley, The Pennant Chardonnay </t>
    <phoneticPr fontId="10" type="noConversion"/>
  </si>
  <si>
    <t>Robert Oatley, Four in Hand Shiraz</t>
    <phoneticPr fontId="10" type="noConversion"/>
  </si>
  <si>
    <t>로버트 오틀리, 포 인 핸드 쉬라즈</t>
    <phoneticPr fontId="10" type="noConversion"/>
  </si>
  <si>
    <t>알테시노, 브루넬로 디 몬탈치노 ‘몬토솔리’ DOCG</t>
    <phoneticPr fontId="10" type="noConversion"/>
  </si>
  <si>
    <t>Chakana, Estate Selection Malbec</t>
    <phoneticPr fontId="10" type="noConversion"/>
  </si>
  <si>
    <t>차카나, 에스테이트 셀렉션 말벡</t>
    <phoneticPr fontId="10" type="noConversion"/>
  </si>
  <si>
    <t>로버트 오틀리, 포켓왓치 쉬라즈</t>
    <phoneticPr fontId="10" type="noConversion"/>
  </si>
  <si>
    <t>찰스 하이직, 브륏 리저브 1.5L</t>
    <phoneticPr fontId="10" type="noConversion"/>
  </si>
  <si>
    <t>Charles Heidsieck, Rose Reserve</t>
    <phoneticPr fontId="10" type="noConversion"/>
  </si>
  <si>
    <t>Charles Heidsieck, Blanc des Millenaires</t>
    <phoneticPr fontId="10" type="noConversion"/>
  </si>
  <si>
    <t>찰스 하이직 블랑 데 밀레네흐</t>
    <phoneticPr fontId="10" type="noConversion"/>
  </si>
  <si>
    <t xml:space="preserve">Veuve Ambal Crement de Bourgogne Grande Cuvee Rose </t>
    <phoneticPr fontId="10" type="noConversion"/>
  </si>
  <si>
    <t xml:space="preserve">Veuve Ambal Crement de Bourgogne Grande Cuvee Brut </t>
    <phoneticPr fontId="10" type="noConversion"/>
  </si>
  <si>
    <t>안셀미, 산 빈센죠, 베네토 IGT</t>
    <phoneticPr fontId="10" type="noConversion"/>
  </si>
  <si>
    <t>Blandy's Madeira, Duke of Clarence</t>
    <phoneticPr fontId="10" type="noConversion"/>
  </si>
  <si>
    <t>Biondi Santi</t>
    <phoneticPr fontId="10" type="noConversion"/>
  </si>
  <si>
    <t>Emiliana, Etnico</t>
    <phoneticPr fontId="10" type="noConversion"/>
  </si>
  <si>
    <t>에밀리아나, 에트니코</t>
    <phoneticPr fontId="10" type="noConversion"/>
  </si>
  <si>
    <t>Chakana, Estate Selection Cabernet Sauvignon</t>
    <phoneticPr fontId="10" type="noConversion"/>
  </si>
  <si>
    <t>차카나, 에스테이트 셀렉션 까베르네 소비뇽</t>
    <phoneticPr fontId="10" type="noConversion"/>
  </si>
  <si>
    <t>Robert Oatley, The Pennant Cabernet Sauvignon</t>
    <phoneticPr fontId="10" type="noConversion"/>
  </si>
  <si>
    <t>Robert Oatley, Signature Series Cabernet Sauvignon</t>
    <phoneticPr fontId="10" type="noConversion"/>
  </si>
  <si>
    <t>로버트 오틀리, 시그니쳐 시리즈, 까베르네 소비뇽</t>
    <phoneticPr fontId="10" type="noConversion"/>
  </si>
  <si>
    <t>Robert Oatley, Signature Series Shiraz</t>
    <phoneticPr fontId="10" type="noConversion"/>
  </si>
  <si>
    <t>로버트 오틀리, 시그니쳐 시리즈, 쉬라즈</t>
    <phoneticPr fontId="10" type="noConversion"/>
  </si>
  <si>
    <t>Robert Oatley, Signature Series Chardonnay</t>
    <phoneticPr fontId="10" type="noConversion"/>
  </si>
  <si>
    <t>로버트 오틀리, 시그니쳐 시리즈, 샤도네이</t>
    <phoneticPr fontId="10" type="noConversion"/>
  </si>
  <si>
    <t>Robert Oatley, Signature Series Sauvignon Blanc</t>
    <phoneticPr fontId="10" type="noConversion"/>
  </si>
  <si>
    <t>로버트 오틀리, 시그니쳐 시리즈, 쇼비뇽블랑</t>
    <phoneticPr fontId="10" type="noConversion"/>
  </si>
  <si>
    <t>Robert Oatley, Pocketwatch Shiraz</t>
    <phoneticPr fontId="10" type="noConversion"/>
  </si>
  <si>
    <t>Robert Oatley, Beach Hut Shiraz</t>
    <phoneticPr fontId="10" type="noConversion"/>
  </si>
  <si>
    <t>로버트 오틀리, 비치헛 쉬라즈</t>
    <phoneticPr fontId="10" type="noConversion"/>
  </si>
  <si>
    <t>Robert Oatley, Beach Hut Chrdonnay</t>
    <phoneticPr fontId="10" type="noConversion"/>
  </si>
  <si>
    <t>로버트 오틀리, 비치헛 샤도네이</t>
    <phoneticPr fontId="10" type="noConversion"/>
  </si>
  <si>
    <t>Robert Oatley, Beach Hut Pink Moscato</t>
    <phoneticPr fontId="10" type="noConversion"/>
  </si>
  <si>
    <t>Marlborough</t>
    <phoneticPr fontId="10" type="noConversion"/>
  </si>
  <si>
    <t>Robert Oatley, Pocketwatch Cabernet Sauvignon</t>
    <phoneticPr fontId="10" type="noConversion"/>
  </si>
  <si>
    <t>Robert Oatley, Pocketwatch Chardonnay</t>
    <phoneticPr fontId="10" type="noConversion"/>
  </si>
  <si>
    <t>로버트 오틀리, 포켓왓치 샤도네</t>
    <phoneticPr fontId="10" type="noConversion"/>
  </si>
  <si>
    <t>Chakana, Nuna Estate Malbec</t>
    <phoneticPr fontId="10" type="noConversion"/>
  </si>
  <si>
    <t>차카나, 누나 에스테이트 말벡</t>
    <phoneticPr fontId="10" type="noConversion"/>
  </si>
  <si>
    <t>Altesino, Brunello di Montalcino ‘Montosoli’ DOCG</t>
    <phoneticPr fontId="10" type="noConversion"/>
  </si>
  <si>
    <t>Vincent Girardin</t>
    <phoneticPr fontId="10" type="noConversion"/>
  </si>
  <si>
    <t>Vincent Girardin Santenay Vieilles Vignes</t>
    <phoneticPr fontId="10" type="noConversion"/>
  </si>
  <si>
    <t>뱅상 지라르댕, 상트네 비에유 비뉴</t>
    <phoneticPr fontId="10" type="noConversion"/>
  </si>
  <si>
    <t>Vincent Girardin Pouilly-Fuisse Vieilles Vignes</t>
    <phoneticPr fontId="10" type="noConversion"/>
  </si>
  <si>
    <t xml:space="preserve">뱅상 지라르댕, 푸이 퓌세  비에유 비뉴 </t>
    <phoneticPr fontId="10" type="noConversion"/>
  </si>
  <si>
    <t>Vincent Girardin Gevrey-Chambertin Vieilles Vignes</t>
    <phoneticPr fontId="10" type="noConversion"/>
  </si>
  <si>
    <t>뱅상 지라르댕, 제브리 샹베르탱 비에유 비뉴</t>
    <phoneticPr fontId="10" type="noConversion"/>
  </si>
  <si>
    <t>Vincent Girardin Meursault 1er Cru Blagny</t>
    <phoneticPr fontId="10" type="noConversion"/>
  </si>
  <si>
    <t>뱅상 지라르댕, 뫼르소 1er Cru "블라니"</t>
    <phoneticPr fontId="10" type="noConversion"/>
  </si>
  <si>
    <t>Tenuta dell'Ornellaia,  Le Volte dell' Ornellaia Toscana IGT</t>
    <phoneticPr fontId="10" type="noConversion"/>
  </si>
  <si>
    <t>테누타 델 오르넬라이아, 레 볼떼 델 오르넬라이아 토스카나 IGT</t>
    <phoneticPr fontId="10" type="noConversion"/>
  </si>
  <si>
    <t xml:space="preserve">Maison Roche de Bellene, Gevrey Chambertin </t>
    <phoneticPr fontId="10" type="noConversion"/>
  </si>
  <si>
    <t>메종 로쉬 벨렌, 줴브리 샹베르탱</t>
    <phoneticPr fontId="10" type="noConversion"/>
  </si>
  <si>
    <t>Lamborn Family Vineyards</t>
    <phoneticPr fontId="10" type="noConversion"/>
  </si>
  <si>
    <t>Emiliana, Coyam</t>
    <phoneticPr fontId="10" type="noConversion"/>
  </si>
  <si>
    <t>에밀리아나, 코얌</t>
    <phoneticPr fontId="10" type="noConversion"/>
  </si>
  <si>
    <t>레이크 찰리스, 렙터 피노 누아</t>
    <phoneticPr fontId="10" type="noConversion"/>
  </si>
  <si>
    <t xml:space="preserve">Chateau les Marechaux </t>
    <phoneticPr fontId="10" type="noConversion"/>
  </si>
  <si>
    <t>Altesino, Rosso di Montalcino DOC</t>
    <phoneticPr fontId="10" type="noConversion"/>
  </si>
  <si>
    <t xml:space="preserve">Biondi Santi, Rosso di Montalcino </t>
    <phoneticPr fontId="10" type="noConversion"/>
  </si>
  <si>
    <t>알테시노, 로쏘 디 몬탈치노 DOC</t>
    <phoneticPr fontId="10" type="noConversion"/>
  </si>
  <si>
    <t>비온디 산티, 로쏘 디 몬탈치노</t>
    <phoneticPr fontId="10" type="noConversion"/>
  </si>
  <si>
    <t xml:space="preserve">Les Dauphins Cotes du Rhone Reserve Rouge </t>
    <phoneticPr fontId="10" type="noConversion"/>
  </si>
  <si>
    <t>도팡 꼬뜨 뒤 론 리저브 루즈</t>
    <phoneticPr fontId="10" type="noConversion"/>
  </si>
  <si>
    <t xml:space="preserve">Les Dauphins Cotes du Rhone Reserve Blanc </t>
    <phoneticPr fontId="10" type="noConversion"/>
  </si>
  <si>
    <t>도팡 꼬뜨 뒤 론 리저브 블랑</t>
    <phoneticPr fontId="10" type="noConversion"/>
  </si>
  <si>
    <t>Vincent Girardin Bourgogne Pinot Noir Cuvee Saint-Vincent</t>
    <phoneticPr fontId="10" type="noConversion"/>
  </si>
  <si>
    <t>Vincent Girardin Bourgogne Chardonnay Cuvee Saint-Vincent</t>
    <phoneticPr fontId="10" type="noConversion"/>
  </si>
  <si>
    <t>뱅상 지라르댕, 부르고뉴 샤르도네 "퀴베 생 뱅상"</t>
    <phoneticPr fontId="10" type="noConversion"/>
  </si>
  <si>
    <t>Chakana, Atorrante Malbec</t>
    <phoneticPr fontId="10" type="noConversion"/>
  </si>
  <si>
    <t xml:space="preserve">차카나, 아토란테 말벡 </t>
    <phoneticPr fontId="10" type="noConversion"/>
  </si>
  <si>
    <t>Anselmi, San Vincenzo Veneto  IGT</t>
    <phoneticPr fontId="10" type="noConversion"/>
  </si>
  <si>
    <t xml:space="preserve">안셀미, 이 카피텔리 베네토 375ml </t>
    <phoneticPr fontId="10" type="noConversion"/>
  </si>
  <si>
    <t>안셀미, 레알다 까베르네 쇼비뇽</t>
    <phoneticPr fontId="10" type="noConversion"/>
  </si>
  <si>
    <t xml:space="preserve">Anselmi, I Capitelli Veneto IGT  375ml </t>
    <phoneticPr fontId="10" type="noConversion"/>
  </si>
  <si>
    <t>Anselmi, Realda Cabernet Sauvignon</t>
    <phoneticPr fontId="10" type="noConversion"/>
  </si>
  <si>
    <t xml:space="preserve">Hoopes, Hoopla Napa Valley Cabernet Sauvignon  </t>
    <phoneticPr fontId="10" type="noConversion"/>
  </si>
  <si>
    <t>Mas Martinet</t>
    <phoneticPr fontId="10" type="noConversion"/>
  </si>
  <si>
    <t>Priorat</t>
    <phoneticPr fontId="10" type="noConversion"/>
  </si>
  <si>
    <t>찰스 하이직, 블랑 드 블랑 브륏</t>
    <phoneticPr fontId="10" type="noConversion"/>
  </si>
  <si>
    <t xml:space="preserve">Charles Heidsieck, Blanc de Blancs Brut </t>
    <phoneticPr fontId="10" type="noConversion"/>
  </si>
  <si>
    <t>Tenuta dell'Ornellaia,  Ornellaia Bolgheri DOC</t>
    <phoneticPr fontId="10" type="noConversion"/>
  </si>
  <si>
    <t>테누타 델 오르넬라이아, 레 세레 누오베 델 오르넬라이아</t>
    <phoneticPr fontId="10" type="noConversion"/>
  </si>
  <si>
    <t xml:space="preserve">Tenuta dell'Ornellaia, Le Serre Nuove dell Ornellaia </t>
    <phoneticPr fontId="10" type="noConversion"/>
  </si>
  <si>
    <t xml:space="preserve">Hoopes, Oakville Cabernet Sauvignon  </t>
    <phoneticPr fontId="10" type="noConversion"/>
  </si>
  <si>
    <t xml:space="preserve">훕스, 오크빌 까베르네 소비뇽 </t>
    <phoneticPr fontId="10" type="noConversion"/>
  </si>
  <si>
    <t xml:space="preserve">Lamborn Family Vineyards, Cabernet Sauvignon </t>
    <phoneticPr fontId="10" type="noConversion"/>
  </si>
  <si>
    <t xml:space="preserve">램본 패밀리 빈야드, 까베르네 쇼비뇽 </t>
    <phoneticPr fontId="10" type="noConversion"/>
  </si>
  <si>
    <t xml:space="preserve">Lamborn Family Vineyards, Zinfandel </t>
    <phoneticPr fontId="10" type="noConversion"/>
  </si>
  <si>
    <t xml:space="preserve">램본 패밀리 빈야드, 진판델 </t>
    <phoneticPr fontId="10" type="noConversion"/>
  </si>
  <si>
    <t>Blandy's Madeira, Rainwater</t>
    <phoneticPr fontId="10" type="noConversion"/>
  </si>
  <si>
    <t xml:space="preserve">Blandy's Madeira, Single Harvest Malmsey </t>
    <phoneticPr fontId="10" type="noConversion"/>
  </si>
  <si>
    <t>블랜디스 마데이라, 싱글 하베스트 맘지</t>
    <phoneticPr fontId="10" type="noConversion"/>
  </si>
  <si>
    <t>Pomerol</t>
    <phoneticPr fontId="10" type="noConversion"/>
  </si>
  <si>
    <t>Saint-Emillion</t>
    <phoneticPr fontId="10" type="noConversion"/>
  </si>
  <si>
    <t>Chateau Maillet</t>
    <phoneticPr fontId="10" type="noConversion"/>
  </si>
  <si>
    <t>Chateau Vieux Chantecaille</t>
    <phoneticPr fontId="10" type="noConversion"/>
  </si>
  <si>
    <t xml:space="preserve">Vincent Girardin, Aloxe Corton Vieilles Vignes </t>
    <phoneticPr fontId="10" type="noConversion"/>
  </si>
  <si>
    <t>뱅상 지라르댕, 알록스 코르통 비에유 비뉴</t>
    <phoneticPr fontId="10" type="noConversion"/>
  </si>
  <si>
    <t xml:space="preserve">뱅상 지라르댕, 륄리 1er 크뤼, ‘그레지니’ </t>
    <phoneticPr fontId="10" type="noConversion"/>
  </si>
  <si>
    <t xml:space="preserve">Vincent Girardin, Rully 1er Cru, ‘Gresigny’ </t>
    <phoneticPr fontId="10" type="noConversion"/>
  </si>
  <si>
    <t>샤또 마이에</t>
    <phoneticPr fontId="10" type="noConversion"/>
  </si>
  <si>
    <t>샤또 뷰 샹트카유</t>
    <phoneticPr fontId="10" type="noConversion"/>
  </si>
  <si>
    <t>Chateau Rocher Gardat</t>
    <phoneticPr fontId="10" type="noConversion"/>
  </si>
  <si>
    <t>샤또 로셰 가르다</t>
    <phoneticPr fontId="10" type="noConversion"/>
  </si>
  <si>
    <t>Mas Martinet, Cami Pesseroles</t>
    <phoneticPr fontId="10" type="noConversion"/>
  </si>
  <si>
    <t>마스 마티네, 카미 페세롤레스</t>
    <phoneticPr fontId="10" type="noConversion"/>
  </si>
  <si>
    <t>Mas Martinet, Els Escurcons</t>
    <phoneticPr fontId="10" type="noConversion"/>
  </si>
  <si>
    <t>마스 마티네, 엘스 에스쿠르콘</t>
    <phoneticPr fontId="10" type="noConversion"/>
  </si>
  <si>
    <t>테누타 델 오르넬라이아, 오르넬라이아 볼게리 DOC</t>
    <phoneticPr fontId="10" type="noConversion"/>
  </si>
  <si>
    <t>테누타 델 오르넬라이아, 포지오 알레 가제 델 오르넬라이아</t>
    <phoneticPr fontId="10" type="noConversion"/>
  </si>
  <si>
    <t>Tenuta dell Ornellaia, Poggio alle Gazze dell Ornellaia</t>
    <phoneticPr fontId="10" type="noConversion"/>
  </si>
  <si>
    <t>Sumarroca</t>
    <phoneticPr fontId="10" type="noConversion"/>
  </si>
  <si>
    <t>Penedes</t>
    <phoneticPr fontId="10" type="noConversion"/>
  </si>
  <si>
    <t>Sumarroca, Boria</t>
    <phoneticPr fontId="10" type="noConversion"/>
  </si>
  <si>
    <t>수마로카, 보리아</t>
    <phoneticPr fontId="10" type="noConversion"/>
  </si>
  <si>
    <t>수마로카, 테랄</t>
    <phoneticPr fontId="10" type="noConversion"/>
  </si>
  <si>
    <t>Sumarroca, Terral</t>
    <phoneticPr fontId="10" type="noConversion"/>
  </si>
  <si>
    <t>Sumarroca, Chardonnay</t>
    <phoneticPr fontId="10" type="noConversion"/>
  </si>
  <si>
    <t>수마로카, 샤르도네</t>
    <phoneticPr fontId="10" type="noConversion"/>
  </si>
  <si>
    <t>콘세이토, 바스타르도</t>
    <phoneticPr fontId="10" type="noConversion"/>
  </si>
  <si>
    <t>Conceito, Bastardo</t>
    <phoneticPr fontId="10" type="noConversion"/>
  </si>
  <si>
    <t>Conceito</t>
    <phoneticPr fontId="10" type="noConversion"/>
  </si>
  <si>
    <t xml:space="preserve"> Douro Valley</t>
    <phoneticPr fontId="10" type="noConversion"/>
  </si>
  <si>
    <t>콘세이토, 콘트라스테 레드</t>
    <phoneticPr fontId="10" type="noConversion"/>
  </si>
  <si>
    <t>Conceito, Contraste Red</t>
    <phoneticPr fontId="10" type="noConversion"/>
  </si>
  <si>
    <t>콘세이토, 콘트라스테 화이트</t>
    <phoneticPr fontId="10" type="noConversion"/>
  </si>
  <si>
    <t>Conceito, Contraste White</t>
    <phoneticPr fontId="10" type="noConversion"/>
  </si>
  <si>
    <t>Blandy's Madeira, 10 Years Old "Sercial"</t>
    <phoneticPr fontId="10" type="noConversion"/>
  </si>
  <si>
    <t>Gallica</t>
    <phoneticPr fontId="10" type="noConversion"/>
  </si>
  <si>
    <t xml:space="preserve"> Napa Valley</t>
    <phoneticPr fontId="10" type="noConversion"/>
  </si>
  <si>
    <t>Gallica, Oakville Cabernet Sauvignon</t>
    <phoneticPr fontId="10" type="noConversion"/>
  </si>
  <si>
    <t>갤리카, 오크빌 카베르네 소비뇽</t>
    <phoneticPr fontId="10" type="noConversion"/>
  </si>
  <si>
    <t>Gamble Family Vineyards</t>
    <phoneticPr fontId="10" type="noConversion"/>
  </si>
  <si>
    <t>Gamble Family Vineyards, Napa Valley Cabernet Sauvignon</t>
    <phoneticPr fontId="10" type="noConversion"/>
  </si>
  <si>
    <t>갬블 패밀리 빈야드, 나파밸리 카베르네 소비뇽</t>
    <phoneticPr fontId="10" type="noConversion"/>
  </si>
  <si>
    <t>Basilicata</t>
    <phoneticPr fontId="10" type="noConversion"/>
  </si>
  <si>
    <t>Elena Fucci</t>
    <phoneticPr fontId="10" type="noConversion"/>
  </si>
  <si>
    <t>레이크 찰리스, 네스트 소비뇽 블랑</t>
    <phoneticPr fontId="10" type="noConversion"/>
  </si>
  <si>
    <t>Juve y Camps</t>
    <phoneticPr fontId="10" type="noConversion"/>
  </si>
  <si>
    <t>Juve y Camps Blanc de Noirs</t>
    <phoneticPr fontId="10" type="noConversion"/>
  </si>
  <si>
    <t>주베 이 깜프, 블랑 드 누아</t>
    <phoneticPr fontId="10" type="noConversion"/>
  </si>
  <si>
    <t xml:space="preserve">Chakana, Ayni Malbec </t>
    <phoneticPr fontId="10" type="noConversion"/>
  </si>
  <si>
    <t xml:space="preserve">차카나, 아이니 말벡 </t>
    <phoneticPr fontId="10" type="noConversion"/>
  </si>
  <si>
    <t xml:space="preserve">Chakana, Ayni Chardonnay </t>
    <phoneticPr fontId="10" type="noConversion"/>
  </si>
  <si>
    <t xml:space="preserve">차카나, 아이니 샤르도네 </t>
    <phoneticPr fontId="10" type="noConversion"/>
  </si>
  <si>
    <t xml:space="preserve">Chakana, Estate Selection Torrontes </t>
    <phoneticPr fontId="10" type="noConversion"/>
  </si>
  <si>
    <t xml:space="preserve">차카나, 에스테이트 셀렉션 토론테스 </t>
    <phoneticPr fontId="10" type="noConversion"/>
  </si>
  <si>
    <t xml:space="preserve">Chakana, Nuna Estate Rose </t>
    <phoneticPr fontId="10" type="noConversion"/>
  </si>
  <si>
    <t xml:space="preserve">차카나, 누나 에스테이트 로제 </t>
    <phoneticPr fontId="10" type="noConversion"/>
  </si>
  <si>
    <t xml:space="preserve">Robert Oatley, Finisterre Cabernet Sauvignon </t>
    <phoneticPr fontId="10" type="noConversion"/>
  </si>
  <si>
    <t xml:space="preserve">로버트 오틀리, 피니스테르 카베르네 소비뇽 </t>
    <phoneticPr fontId="10" type="noConversion"/>
  </si>
  <si>
    <t xml:space="preserve">Robert Oatley, Finisterre Chardonnay </t>
    <phoneticPr fontId="10" type="noConversion"/>
  </si>
  <si>
    <t xml:space="preserve">로버트 오틀리, 피니스테르 샤르도네 </t>
    <phoneticPr fontId="10" type="noConversion"/>
  </si>
  <si>
    <t>Lake Chalice</t>
    <phoneticPr fontId="10" type="noConversion"/>
  </si>
  <si>
    <t>Lake Chalice, The Raptor Sauvignon Blanc</t>
    <phoneticPr fontId="10" type="noConversion"/>
  </si>
  <si>
    <t>Lake Chalice, The Nest Sauvignon Blanc</t>
    <phoneticPr fontId="10" type="noConversion"/>
  </si>
  <si>
    <t xml:space="preserve">Hoopes, Hoopla Napa Valley Chardonnay </t>
    <phoneticPr fontId="10" type="noConversion"/>
  </si>
  <si>
    <t>후프스, 후플라 나파벨리 까베르네 쇼비뇽</t>
    <phoneticPr fontId="10" type="noConversion"/>
  </si>
  <si>
    <t>Dopff au Moulin</t>
    <phoneticPr fontId="10" type="noConversion"/>
  </si>
  <si>
    <t>도프, 게부르츠트라미너 그랑 크뤼 "브랑"</t>
    <phoneticPr fontId="10" type="noConversion"/>
  </si>
  <si>
    <t>Dopff au Moulin, Gewurztraminer, Grand Cru "Brand"</t>
    <phoneticPr fontId="10" type="noConversion"/>
  </si>
  <si>
    <t>Alsace</t>
    <phoneticPr fontId="10" type="noConversion"/>
  </si>
  <si>
    <t>Couly Dutheil</t>
    <phoneticPr fontId="10" type="noConversion"/>
  </si>
  <si>
    <t>꿀리 뒤떼이, 레 샹또</t>
    <phoneticPr fontId="10" type="noConversion"/>
  </si>
  <si>
    <t>꿀리 뒤떼이, 레 그라비에</t>
    <phoneticPr fontId="10" type="noConversion"/>
  </si>
  <si>
    <t>꿀리 뒤떼이, 르 100% 슈냉</t>
    <phoneticPr fontId="10" type="noConversion"/>
  </si>
  <si>
    <t>Couly Dutheil, Les Chanteaux</t>
    <phoneticPr fontId="10" type="noConversion"/>
  </si>
  <si>
    <t>Couly Dutheil, Les Gravieres</t>
    <phoneticPr fontId="10" type="noConversion"/>
  </si>
  <si>
    <t>Couly Dutheil, Le 100% Chenin</t>
    <phoneticPr fontId="10" type="noConversion"/>
  </si>
  <si>
    <t xml:space="preserve">Loire </t>
    <phoneticPr fontId="10" type="noConversion"/>
  </si>
  <si>
    <t>Chateau de la Gardine</t>
    <phoneticPr fontId="10" type="noConversion"/>
  </si>
  <si>
    <t>샤토 드 라 갸르딘, 샤또뇌프 뒤 빠프, 라 트라디시옹</t>
    <phoneticPr fontId="10" type="noConversion"/>
  </si>
  <si>
    <t>샤토 드 라 갸르딘, 생 조셉</t>
    <phoneticPr fontId="10" type="noConversion"/>
  </si>
  <si>
    <t>샤토 드 라 갸르딘, 꼬뜨 뒤 론 루즈</t>
    <phoneticPr fontId="10" type="noConversion"/>
  </si>
  <si>
    <t>샤토 드 라 갸르딘, 꼬뜨 뒤 론 블랑</t>
    <phoneticPr fontId="10" type="noConversion"/>
  </si>
  <si>
    <t>Chateau de la Gardine, Chateauneuf du Pape, La Tradition</t>
    <phoneticPr fontId="10" type="noConversion"/>
  </si>
  <si>
    <t>Chateau de la Gardine, Saint Joseph</t>
    <phoneticPr fontId="10" type="noConversion"/>
  </si>
  <si>
    <t>Chateau de la Gardine, Cotes du Rhone, Rouge</t>
    <phoneticPr fontId="10" type="noConversion"/>
  </si>
  <si>
    <t>Chateau de la Gardine, Cotes du Rhone, Blanc</t>
    <phoneticPr fontId="10" type="noConversion"/>
  </si>
  <si>
    <t xml:space="preserve">Chateauneuf du Pape </t>
    <phoneticPr fontId="10" type="noConversion"/>
  </si>
  <si>
    <t xml:space="preserve">Cotes du Rhone </t>
    <phoneticPr fontId="10" type="noConversion"/>
  </si>
  <si>
    <t>Saint Joseph</t>
    <phoneticPr fontId="10" type="noConversion"/>
  </si>
  <si>
    <t>Graham’s Blend No. 5</t>
    <phoneticPr fontId="10" type="noConversion"/>
  </si>
  <si>
    <t>그라함, 블렌드 넘버 5</t>
    <phoneticPr fontId="10" type="noConversion"/>
  </si>
  <si>
    <t>00NV801</t>
    <phoneticPr fontId="10" type="noConversion"/>
  </si>
  <si>
    <t>00NV806</t>
    <phoneticPr fontId="10" type="noConversion"/>
  </si>
  <si>
    <t>10NV003</t>
    <phoneticPr fontId="10" type="noConversion"/>
  </si>
  <si>
    <t>10NV004</t>
    <phoneticPr fontId="10" type="noConversion"/>
  </si>
  <si>
    <t>한글(Kor.)</t>
    <phoneticPr fontId="10" type="noConversion"/>
  </si>
  <si>
    <t>00NV805</t>
    <phoneticPr fontId="10" type="noConversion"/>
  </si>
  <si>
    <t xml:space="preserve">Graham's Port </t>
    <phoneticPr fontId="10" type="noConversion"/>
  </si>
  <si>
    <t xml:space="preserve">Graham's, Aged 40 Years Tawny Port </t>
    <phoneticPr fontId="10" type="noConversion"/>
  </si>
  <si>
    <t>그라함, 40년 토니 포트</t>
    <phoneticPr fontId="10" type="noConversion"/>
  </si>
  <si>
    <t xml:space="preserve">Graham's, Aged 30 Years Tawny Port </t>
    <phoneticPr fontId="10" type="noConversion"/>
  </si>
  <si>
    <t>그라함, 30년 토니 포트</t>
    <phoneticPr fontId="10" type="noConversion"/>
  </si>
  <si>
    <t>Graham's, Aged 10 Years Tawny Port</t>
    <phoneticPr fontId="10" type="noConversion"/>
  </si>
  <si>
    <t>그라함, 10년 토니 포트</t>
    <phoneticPr fontId="10" type="noConversion"/>
  </si>
  <si>
    <t>Graham's, Six Grape</t>
    <phoneticPr fontId="10" type="noConversion"/>
  </si>
  <si>
    <t>그라함, 식스 그레이프</t>
    <phoneticPr fontId="10" type="noConversion"/>
  </si>
  <si>
    <t>Graham's, L.B.V. Port</t>
    <phoneticPr fontId="10" type="noConversion"/>
  </si>
  <si>
    <t xml:space="preserve">그라함, L.B.V. 포트 </t>
    <phoneticPr fontId="10" type="noConversion"/>
  </si>
  <si>
    <t>Graham's, Fine Ruby Port</t>
    <phoneticPr fontId="10" type="noConversion"/>
  </si>
  <si>
    <t>그라함, 파인 루비 포트</t>
    <phoneticPr fontId="10" type="noConversion"/>
  </si>
  <si>
    <t>Graham's, Extra Dry White Port</t>
    <phoneticPr fontId="10" type="noConversion"/>
  </si>
  <si>
    <t>그라함, 엑스트라 드라이 화이트 포트</t>
    <phoneticPr fontId="10" type="noConversion"/>
  </si>
  <si>
    <t>Symington Family Estate</t>
    <phoneticPr fontId="10" type="noConversion"/>
  </si>
  <si>
    <t xml:space="preserve">Symington Family Estate, Altano Reserva </t>
    <phoneticPr fontId="10" type="noConversion"/>
  </si>
  <si>
    <t>시밍턴 패밀리 에스테이트, 알타노 레제르바</t>
    <phoneticPr fontId="10" type="noConversion"/>
  </si>
  <si>
    <t xml:space="preserve">Symington Family Estate, Altano White Reserva </t>
    <phoneticPr fontId="10" type="noConversion"/>
  </si>
  <si>
    <t>시밍턴 패밀리 에스테이트, 알타노 화이트 레제르바</t>
    <phoneticPr fontId="10" type="noConversion"/>
  </si>
  <si>
    <t>Symington Family Estate, Altano</t>
    <phoneticPr fontId="10" type="noConversion"/>
  </si>
  <si>
    <t>시밍턴 패밀리 에스테이트, 알타노</t>
    <phoneticPr fontId="10" type="noConversion"/>
  </si>
  <si>
    <t>Blandy's Madeira</t>
    <phoneticPr fontId="10" type="noConversion"/>
  </si>
  <si>
    <t>블랜디스 마데이라, "세르시알" 10년</t>
    <phoneticPr fontId="10" type="noConversion"/>
  </si>
  <si>
    <t>Blandy’s Madeira, 5 Years Old Reserva</t>
    <phoneticPr fontId="10" type="noConversion"/>
  </si>
  <si>
    <t>블랜디스 마데이라, 5년 레제르바</t>
    <phoneticPr fontId="10" type="noConversion"/>
  </si>
  <si>
    <t>2C19001</t>
    <phoneticPr fontId="10" type="noConversion"/>
  </si>
  <si>
    <t>2C17801</t>
    <phoneticPr fontId="10" type="noConversion"/>
  </si>
  <si>
    <t>3C19801</t>
    <phoneticPr fontId="10" type="noConversion"/>
  </si>
  <si>
    <t>ACXX023</t>
    <phoneticPr fontId="10" type="noConversion"/>
  </si>
  <si>
    <t>ACXX007</t>
    <phoneticPr fontId="10" type="noConversion"/>
  </si>
  <si>
    <t>ACXX004</t>
    <phoneticPr fontId="10" type="noConversion"/>
  </si>
  <si>
    <t>ACXX003</t>
    <phoneticPr fontId="10" type="noConversion"/>
  </si>
  <si>
    <t>ACXX022</t>
    <phoneticPr fontId="10" type="noConversion"/>
  </si>
  <si>
    <t>ACXX001</t>
    <phoneticPr fontId="10" type="noConversion"/>
  </si>
  <si>
    <t>ACXX014</t>
    <phoneticPr fontId="10" type="noConversion"/>
  </si>
  <si>
    <t>2C18003</t>
    <phoneticPr fontId="10" type="noConversion"/>
  </si>
  <si>
    <t>3C17001</t>
    <phoneticPr fontId="10" type="noConversion"/>
  </si>
  <si>
    <t>2C19002</t>
    <phoneticPr fontId="10" type="noConversion"/>
  </si>
  <si>
    <t>ACXX802</t>
    <phoneticPr fontId="10" type="noConversion"/>
  </si>
  <si>
    <t>ACXX021</t>
    <phoneticPr fontId="10" type="noConversion"/>
  </si>
  <si>
    <t>ACXX803</t>
    <phoneticPr fontId="10" type="noConversion"/>
  </si>
  <si>
    <t>재고</t>
    <phoneticPr fontId="10" type="noConversion"/>
  </si>
  <si>
    <t>Vincent Girardin Meursault "les clous"</t>
    <phoneticPr fontId="10" type="noConversion"/>
  </si>
  <si>
    <t xml:space="preserve"> Charles Heidsieck, Brut Reserve  1.5L</t>
    <phoneticPr fontId="10" type="noConversion"/>
  </si>
  <si>
    <t>찰스 하이직, 블랑 드 블랑 브륏 375ml</t>
    <phoneticPr fontId="10" type="noConversion"/>
  </si>
  <si>
    <t>Charles Heidsieck, Blanc de Blancs Brut 375ml</t>
    <phoneticPr fontId="10" type="noConversion"/>
  </si>
  <si>
    <t>00NV004</t>
    <phoneticPr fontId="10" type="noConversion"/>
  </si>
  <si>
    <t>Emiliana, SDO(Signos de Origen) Syrah</t>
    <phoneticPr fontId="10" type="noConversion"/>
  </si>
  <si>
    <t>에밀리아나, 에스디오 쉬라</t>
    <phoneticPr fontId="10" type="noConversion"/>
  </si>
  <si>
    <t>Domaine Clos de la Chapel</t>
    <phoneticPr fontId="10" type="noConversion"/>
  </si>
  <si>
    <t>Domaine Clos de la Chapelle, Pommard 1er Cru "Les Chanlins Vieilles Vignes"</t>
    <phoneticPr fontId="10" type="noConversion"/>
  </si>
  <si>
    <t>Domaine Clos de la Chapelle, Beaune 1er Cru "Champs Pimonts"</t>
    <phoneticPr fontId="10" type="noConversion"/>
  </si>
  <si>
    <t>Roger Belland</t>
    <phoneticPr fontId="10" type="noConversion"/>
  </si>
  <si>
    <t>Clement Lavallee</t>
    <phoneticPr fontId="10" type="noConversion"/>
  </si>
  <si>
    <t>Clement Lavallee, Chablis 45 degrees</t>
    <phoneticPr fontId="10" type="noConversion"/>
  </si>
  <si>
    <t>Clement Lavallee, Chablis "Les Ardillers"</t>
    <phoneticPr fontId="10" type="noConversion"/>
  </si>
  <si>
    <t>Clement Lavallee, Chablis</t>
    <phoneticPr fontId="10" type="noConversion"/>
  </si>
  <si>
    <t>Titolo</t>
    <phoneticPr fontId="10" type="noConversion"/>
  </si>
  <si>
    <t>티톨로</t>
    <phoneticPr fontId="10" type="noConversion"/>
  </si>
  <si>
    <t>3D21001</t>
    <phoneticPr fontId="10" type="noConversion"/>
  </si>
  <si>
    <t xml:space="preserve">Altesino, Alte d’Altesi </t>
    <phoneticPr fontId="10" type="noConversion"/>
  </si>
  <si>
    <t>알테시노, 알테 달테시</t>
    <phoneticPr fontId="10" type="noConversion"/>
  </si>
  <si>
    <t xml:space="preserve">Altesino, Palazzo Altesi </t>
    <phoneticPr fontId="10" type="noConversion"/>
  </si>
  <si>
    <t>알테시노, 팔라쪼 알테시</t>
    <phoneticPr fontId="10" type="noConversion"/>
  </si>
  <si>
    <t>Altesino, Rosso IGT Toscana</t>
    <phoneticPr fontId="10" type="noConversion"/>
  </si>
  <si>
    <t>알테시노, 로쏘 IGT 토스카나</t>
    <phoneticPr fontId="10" type="noConversion"/>
  </si>
  <si>
    <t>Altesino, Bianco IGT Toscana</t>
    <phoneticPr fontId="10" type="noConversion"/>
  </si>
  <si>
    <t>알테시노, 비앙코 IGT 토스카나</t>
    <phoneticPr fontId="10" type="noConversion"/>
  </si>
  <si>
    <t>Graham's The Tawny Port</t>
    <phoneticPr fontId="10" type="noConversion"/>
  </si>
  <si>
    <t>그라함, 더 토니 포트</t>
    <phoneticPr fontId="10" type="noConversion"/>
  </si>
  <si>
    <t>Graham's Natura Reserve</t>
    <phoneticPr fontId="10" type="noConversion"/>
  </si>
  <si>
    <t>그라함, 나뚜라 리저브</t>
    <phoneticPr fontId="10" type="noConversion"/>
  </si>
  <si>
    <t>Gamble Family Vineyards, Napa Valley Sauvignon Blanc</t>
    <phoneticPr fontId="10" type="noConversion"/>
  </si>
  <si>
    <t>갬블 패밀리 빈야드, 나파밸리 소비뇽 블랑</t>
    <phoneticPr fontId="10" type="noConversion"/>
  </si>
  <si>
    <t>갬블 나파 밸리 로제</t>
    <phoneticPr fontId="10" type="noConversion"/>
  </si>
  <si>
    <t>Mathew Bruno Yountville Sauvignon Blanc</t>
    <phoneticPr fontId="10" type="noConversion"/>
  </si>
  <si>
    <t>Mathew Bruno</t>
    <phoneticPr fontId="10" type="noConversion"/>
  </si>
  <si>
    <t>매튜 브루노, 욘트빌 소비뇽 블랑</t>
    <phoneticPr fontId="10" type="noConversion"/>
  </si>
  <si>
    <t>Anselmi, Anselmi Capitel Croce</t>
    <phoneticPr fontId="10" type="noConversion"/>
  </si>
  <si>
    <t>안셀미, 카피텔 크로체</t>
    <phoneticPr fontId="10" type="noConversion"/>
  </si>
  <si>
    <t>ACXX025</t>
    <phoneticPr fontId="10" type="noConversion"/>
  </si>
  <si>
    <t>ACXX026</t>
    <phoneticPr fontId="10" type="noConversion"/>
  </si>
  <si>
    <t>Gamble Napa Valley Rose</t>
    <phoneticPr fontId="10" type="noConversion"/>
  </si>
  <si>
    <t>Altesino, Brunello di Montalcino Riserva</t>
    <phoneticPr fontId="10" type="noConversion"/>
  </si>
  <si>
    <t>알테시노, 브루넬로 디 몬탈치노 리제르바</t>
    <phoneticPr fontId="10" type="noConversion"/>
  </si>
  <si>
    <t>Altesino, Grappa Altesino</t>
    <phoneticPr fontId="10" type="noConversion"/>
  </si>
  <si>
    <t>알테시노, 그라파 알테치노</t>
    <phoneticPr fontId="10" type="noConversion"/>
  </si>
  <si>
    <t>Altesino, Grappa Altesino Riserva</t>
    <phoneticPr fontId="10" type="noConversion"/>
  </si>
  <si>
    <t>알테시노, 그라파 알테치노 리제르바</t>
    <phoneticPr fontId="10" type="noConversion"/>
  </si>
  <si>
    <t>61XX401</t>
    <phoneticPr fontId="10" type="noConversion"/>
  </si>
  <si>
    <t>61XX402</t>
    <phoneticPr fontId="10" type="noConversion"/>
  </si>
  <si>
    <t>Domaine Guy Yvan Et Dufouleur</t>
    <phoneticPr fontId="10" type="noConversion"/>
  </si>
  <si>
    <t>Volnay</t>
    <phoneticPr fontId="10" type="noConversion"/>
  </si>
  <si>
    <t>Pommard</t>
    <phoneticPr fontId="10" type="noConversion"/>
  </si>
  <si>
    <t>Nuits Saint Georges</t>
    <phoneticPr fontId="10" type="noConversion"/>
  </si>
  <si>
    <t>Maison Roche de Bellene, Vosne Romanee 1er Cru "Les Suchots"</t>
    <phoneticPr fontId="10" type="noConversion"/>
  </si>
  <si>
    <t>메종 로쉬 벨렌, 본 로마네 1er Cru "레 쉬쇼"</t>
    <phoneticPr fontId="10" type="noConversion"/>
  </si>
  <si>
    <t>Gallica Oakville Cabernet Franc</t>
    <phoneticPr fontId="10" type="noConversion"/>
  </si>
  <si>
    <t>갤리카 오크빌 카베르네 프랑</t>
    <phoneticPr fontId="10" type="noConversion"/>
  </si>
  <si>
    <t>NewZealand</t>
    <phoneticPr fontId="10" type="noConversion"/>
  </si>
  <si>
    <t>Graham's, 2000 Vintage Port</t>
    <phoneticPr fontId="10" type="noConversion"/>
  </si>
  <si>
    <t>Graham's, 2020 Vintage Port</t>
    <phoneticPr fontId="10" type="noConversion"/>
  </si>
  <si>
    <t>BS Riserva, Brunello di Montalcino Collection((95,04,15)</t>
    <phoneticPr fontId="10" type="noConversion"/>
  </si>
  <si>
    <t>Fess Parker Ashley's Pinot Noir Sta. Rita Hills</t>
    <phoneticPr fontId="10" type="noConversion"/>
  </si>
  <si>
    <t>Fess Parker Ashley's Chardonnay Sta. Rita Hills</t>
    <phoneticPr fontId="10" type="noConversion"/>
  </si>
  <si>
    <t>Fess Parker Pinot Noir Sta. Rita Hills</t>
    <phoneticPr fontId="10" type="noConversion"/>
  </si>
  <si>
    <t>Fess Parker Chardonnay Santa Barbara County</t>
    <phoneticPr fontId="10" type="noConversion"/>
  </si>
  <si>
    <t xml:space="preserve">Fess Parker </t>
    <phoneticPr fontId="10" type="noConversion"/>
  </si>
  <si>
    <t>Santa Barbara County</t>
    <phoneticPr fontId="10" type="noConversion"/>
  </si>
  <si>
    <t>Red Car Morhardt Ridge Cabernet Sauvignon</t>
    <phoneticPr fontId="10" type="noConversion"/>
  </si>
  <si>
    <t>Red Car Estate Vineyard Pinot Noir</t>
    <phoneticPr fontId="10" type="noConversion"/>
  </si>
  <si>
    <t>Red Car Estate Vineyard Chardonnay</t>
    <phoneticPr fontId="10" type="noConversion"/>
  </si>
  <si>
    <t>Red Car Morhardt Ridge Chardonnay</t>
    <phoneticPr fontId="10" type="noConversion"/>
  </si>
  <si>
    <t>Red Car Sonoma Coast Chardonnay</t>
    <phoneticPr fontId="10" type="noConversion"/>
  </si>
  <si>
    <t>Red Car</t>
    <phoneticPr fontId="10" type="noConversion"/>
  </si>
  <si>
    <t xml:space="preserve">블랜디스 마데이라, 레인워터 </t>
    <phoneticPr fontId="10" type="noConversion"/>
  </si>
  <si>
    <t>그라함, 20년 토니 포트</t>
    <phoneticPr fontId="10" type="noConversion"/>
  </si>
  <si>
    <t>Blandy's Colheita Sercial</t>
    <phoneticPr fontId="10" type="noConversion"/>
  </si>
  <si>
    <t>Blandy's Colheita Verdelho</t>
    <phoneticPr fontId="10" type="noConversion"/>
  </si>
  <si>
    <t>Blandy's Colheita Bual</t>
    <phoneticPr fontId="10" type="noConversion"/>
  </si>
  <si>
    <t>Blandy's Colheita Malmsey</t>
    <phoneticPr fontId="10" type="noConversion"/>
  </si>
  <si>
    <t>콜헤이타 맘지</t>
    <phoneticPr fontId="10" type="noConversion"/>
  </si>
  <si>
    <t>콜헤이타 부알</t>
    <phoneticPr fontId="10" type="noConversion"/>
  </si>
  <si>
    <t>콜헤이타 베르델호</t>
    <phoneticPr fontId="10" type="noConversion"/>
  </si>
  <si>
    <t>콜헤이타 세르시알</t>
    <phoneticPr fontId="10" type="noConversion"/>
  </si>
  <si>
    <t>Graham's Single Harvest 1974</t>
    <phoneticPr fontId="10" type="noConversion"/>
  </si>
  <si>
    <t>Graham's Blend Number 12</t>
    <phoneticPr fontId="10" type="noConversion"/>
  </si>
  <si>
    <t>그라함, 블렌드 넘버12</t>
    <phoneticPr fontId="10" type="noConversion"/>
  </si>
  <si>
    <t>Alma Rosa, Santa Rita Hills Chardonnay</t>
    <phoneticPr fontId="10" type="noConversion"/>
  </si>
  <si>
    <t>Alma Rosa, Santa Rita Hills Pinot Noir</t>
    <phoneticPr fontId="10" type="noConversion"/>
  </si>
  <si>
    <t xml:space="preserve">Santa Barbara </t>
    <phoneticPr fontId="10" type="noConversion"/>
  </si>
  <si>
    <t>Alma Rosa</t>
    <phoneticPr fontId="10" type="noConversion"/>
  </si>
  <si>
    <t>Domaine Vieux College, Fixin Vieilles Vignes</t>
    <phoneticPr fontId="10" type="noConversion"/>
  </si>
  <si>
    <t>Fixin</t>
    <phoneticPr fontId="10" type="noConversion"/>
  </si>
  <si>
    <t>Domaine Vieux College</t>
    <phoneticPr fontId="10" type="noConversion"/>
  </si>
  <si>
    <t>뱅상 지라르댕, 부르고뉴 피노누아 "퀴베 생 뱅상"</t>
    <phoneticPr fontId="10" type="noConversion"/>
  </si>
  <si>
    <t>Vincent Girardin, Saint Aubin 1er Cru 'En Remilly"</t>
    <phoneticPr fontId="10" type="noConversion"/>
  </si>
  <si>
    <t>뱅상 지라르댕, 볼네 비에유 비뉴</t>
    <phoneticPr fontId="10" type="noConversion"/>
  </si>
  <si>
    <t>Vincent Girardin, Volnay Viellies Vignes</t>
    <phoneticPr fontId="10" type="noConversion"/>
  </si>
  <si>
    <t>Vincent Girardin, Corton Charlemagne Grand Cru</t>
    <phoneticPr fontId="10" type="noConversion"/>
  </si>
  <si>
    <t>뱅상 지라르댕, 코르통 샤를만뉴 그랑 크뤼</t>
    <phoneticPr fontId="10" type="noConversion"/>
  </si>
  <si>
    <t>뱅상 지라르댕, 포마르 1er Cru "레 제프노"</t>
    <phoneticPr fontId="10" type="noConversion"/>
  </si>
  <si>
    <t>Vincent Girardin, Pommard 1er Cru Les Epenots</t>
    <phoneticPr fontId="10" type="noConversion"/>
  </si>
  <si>
    <t>뱅상 지라르댕, 볼네 1er Cru "레 상뜨노"</t>
    <phoneticPr fontId="10" type="noConversion"/>
  </si>
  <si>
    <t>Vincent Girardin, Volnay 1er Cru "Les Santenots"</t>
    <phoneticPr fontId="10" type="noConversion"/>
  </si>
  <si>
    <t>메종 로쉬 벨렌, 부르고뉴 피노누아 "비에이 비뉴" 375ml</t>
    <phoneticPr fontId="10" type="noConversion"/>
  </si>
  <si>
    <t>메종 로쉬 벨렌, 부르고뉴 피노누아 "뀌베 리져브"</t>
    <phoneticPr fontId="10" type="noConversion"/>
  </si>
  <si>
    <t>메종 로쉬 벨렌, 부르고뉴 샤도네 "뀌베 리져브"</t>
    <phoneticPr fontId="10" type="noConversion"/>
  </si>
  <si>
    <t>메종 로쉬 벨렌, 부르고뉴 샤도네 "비에이 비뉴" 375ml</t>
    <phoneticPr fontId="10" type="noConversion"/>
  </si>
  <si>
    <t>루이 미셸 에피, 샤블리 1er Cru "뷔토"</t>
    <phoneticPr fontId="10" type="noConversion"/>
  </si>
  <si>
    <t>Louis Michel et Fils, Chablis 1er Butteaux</t>
    <phoneticPr fontId="10" type="noConversion"/>
  </si>
  <si>
    <t>Biondi Santi,Brunello di Montalcino</t>
    <phoneticPr fontId="10" type="noConversion"/>
  </si>
  <si>
    <t>비온디 산티, 브루넬로 디 몬탈치노 리제르바</t>
    <phoneticPr fontId="10" type="noConversion"/>
  </si>
  <si>
    <t>Biondi Santi,  Brunello di Montalcino Riserva</t>
    <phoneticPr fontId="10" type="noConversion"/>
  </si>
  <si>
    <t>Charles Heidsieck Champagne Charlie</t>
    <phoneticPr fontId="10" type="noConversion"/>
  </si>
  <si>
    <t>찰스 하이직 샴페인 찰리</t>
    <phoneticPr fontId="10" type="noConversion"/>
  </si>
  <si>
    <t>레이크 찰리스, 팔콘 소비뇽 블랑</t>
    <phoneticPr fontId="10" type="noConversion"/>
  </si>
  <si>
    <t>Lake Chalice Wines Falcon Sauvignon Blanc</t>
    <phoneticPr fontId="10" type="noConversion"/>
  </si>
  <si>
    <t>꿀리 뒤떼이, 르 끌로 드 레꼬 크레센도</t>
    <phoneticPr fontId="10" type="noConversion"/>
  </si>
  <si>
    <t>Couly Dutheil, Le Clos de l'Echo crescendo</t>
    <phoneticPr fontId="10" type="noConversion"/>
  </si>
  <si>
    <t>도프, 알자스 피노누아</t>
    <phoneticPr fontId="10" type="noConversion"/>
  </si>
  <si>
    <t xml:space="preserve">어덴덤, 스테이지코치 빈야드 애틀라스 피크 카베르네 소비뇽 </t>
    <phoneticPr fontId="10" type="noConversion"/>
  </si>
  <si>
    <t xml:space="preserve">Addendum, Stagecoach Vinyard Atlas Peak Carbernet Sauvignon </t>
    <phoneticPr fontId="10" type="noConversion"/>
  </si>
  <si>
    <t>Addendum</t>
    <phoneticPr fontId="10" type="noConversion"/>
  </si>
  <si>
    <t>프리스트 랜치, 카베르네 소비뇽</t>
    <phoneticPr fontId="10" type="noConversion"/>
  </si>
  <si>
    <t xml:space="preserve">Priest Ranch, Cabernet Sauvignon </t>
    <phoneticPr fontId="10" type="noConversion"/>
  </si>
  <si>
    <t xml:space="preserve">Priest Ranch, Coach Gun </t>
    <phoneticPr fontId="10" type="noConversion"/>
  </si>
  <si>
    <t>Priest Ranch</t>
    <phoneticPr fontId="10" type="noConversion"/>
  </si>
  <si>
    <t>Lake Chalice Wines The Raptor Pinot Noir</t>
    <phoneticPr fontId="10" type="noConversion"/>
  </si>
  <si>
    <t>00MV002</t>
    <phoneticPr fontId="10" type="noConversion"/>
  </si>
  <si>
    <t>Soutiran Rose Brut Grand Cru</t>
    <phoneticPr fontId="10" type="noConversion"/>
  </si>
  <si>
    <t>Soutiran Rose de Saignee Brut Grand Cru</t>
    <phoneticPr fontId="10" type="noConversion"/>
  </si>
  <si>
    <t>Soutiran Blanc de Blancs Brut Grand Cru</t>
    <phoneticPr fontId="10" type="noConversion"/>
  </si>
  <si>
    <t>Soutiran Signature Brut Grand Cru</t>
    <phoneticPr fontId="10" type="noConversion"/>
  </si>
  <si>
    <t xml:space="preserve"> Soutiran Perle Noire Brut Grand Cru</t>
    <phoneticPr fontId="10" type="noConversion"/>
  </si>
  <si>
    <t xml:space="preserve"> Soutiran</t>
    <phoneticPr fontId="10" type="noConversion"/>
  </si>
  <si>
    <t>Leguillette-Romelot Clos du Mont Dorin Brut</t>
    <phoneticPr fontId="10" type="noConversion"/>
  </si>
  <si>
    <t>Leguillette-Romelot Rose Brut Cepages d’Autrefois</t>
    <phoneticPr fontId="10" type="noConversion"/>
  </si>
  <si>
    <t>Leguillette-Romelot Brut Cepages d’Autrefois</t>
    <phoneticPr fontId="10" type="noConversion"/>
  </si>
  <si>
    <t>Leguillette-Romelot Blanc de Blancs Cepages d’Autrefois</t>
    <phoneticPr fontId="10" type="noConversion"/>
  </si>
  <si>
    <t>Leguillette-Romelot</t>
    <phoneticPr fontId="10" type="noConversion"/>
  </si>
  <si>
    <t>Leguillette-Romelot Prelude Brut A Charly-sur-Marne</t>
    <phoneticPr fontId="10" type="noConversion"/>
  </si>
  <si>
    <t>Maison Roche de Bellen Chablis Vieilles Vignes</t>
    <phoneticPr fontId="10" type="noConversion"/>
  </si>
  <si>
    <t>Maison Roche de Bellene, Bourgogne Chardonnay "Vieilles Vignes" 375ml</t>
    <phoneticPr fontId="10" type="noConversion"/>
  </si>
  <si>
    <t>Maison Roche de Bellene, Bourgogne Chardonnay "Cuvee Reserve"</t>
    <phoneticPr fontId="10" type="noConversion"/>
  </si>
  <si>
    <t>Maison Roche de Bellene, Bourgogne Pinot Noir "Vieilles Vignes" 375ml</t>
    <phoneticPr fontId="10" type="noConversion"/>
  </si>
  <si>
    <t>Maison Roche de Bellene, Bourgogne Pinot Noir "Cuvee Reserve"</t>
    <phoneticPr fontId="10" type="noConversion"/>
  </si>
  <si>
    <t>Maison Roche de Bellen Chambertin Grand Cru</t>
    <phoneticPr fontId="10" type="noConversion"/>
  </si>
  <si>
    <t>Maison  Roche de Bellen Clos de Vougeot Grand Cru</t>
    <phoneticPr fontId="10" type="noConversion"/>
  </si>
  <si>
    <t>Maison Roche de Bellen Nuits-Saint-Georges 1er Cru Les Pruliers</t>
    <phoneticPr fontId="10" type="noConversion"/>
  </si>
  <si>
    <t>뱅상 지라르댕, 포마르 비에유 비뉴</t>
    <phoneticPr fontId="10" type="noConversion"/>
  </si>
  <si>
    <t>Vincent Girardin, Pommard Vieilles Vignes</t>
    <phoneticPr fontId="10" type="noConversion"/>
  </si>
  <si>
    <t>도멘 뷰 콜라주, 픽상 비에이 비뉴</t>
    <phoneticPr fontId="10" type="noConversion"/>
  </si>
  <si>
    <t>도멘 클로 드 라 샤펠, 포마르 1er Cru "레 샹랑" 비에이 비뉴</t>
    <phoneticPr fontId="10" type="noConversion"/>
  </si>
  <si>
    <t>도멘 클로 드 라 샤펠, 본 1er Cru "샴 피몽"</t>
    <phoneticPr fontId="10" type="noConversion"/>
  </si>
  <si>
    <t>메종 로쉬 벨렌, 슈발리에 몽라셰 그랑 크뤼</t>
    <phoneticPr fontId="10" type="noConversion"/>
  </si>
  <si>
    <t>메종 로쉬 벨렌, 샹베르탱 클로 드 베제 그랑 크뤼</t>
    <phoneticPr fontId="10" type="noConversion"/>
  </si>
  <si>
    <t>메종 로쉬 벨렌, 본 마르 그랑 크뤼</t>
    <phoneticPr fontId="10" type="noConversion"/>
  </si>
  <si>
    <t>메종 로쉬 벨렌, 에쎄죠 그랑 크뤼</t>
    <phoneticPr fontId="10" type="noConversion"/>
  </si>
  <si>
    <t>Maison Roche de Bellen Chambertin-Clos-de-Beze Grand Cru</t>
    <phoneticPr fontId="10" type="noConversion"/>
  </si>
  <si>
    <t>Maison Roche de Bellen Echezeaux Grand Cru</t>
    <phoneticPr fontId="10" type="noConversion"/>
  </si>
  <si>
    <t>Maison Roche de Bellen Bonnes Mares Grand Cru</t>
    <phoneticPr fontId="10" type="noConversion"/>
  </si>
  <si>
    <t>Maison Roche de Bellen Chambolle-Musigny 1er Cru Les Fuees</t>
    <phoneticPr fontId="10" type="noConversion"/>
  </si>
  <si>
    <t>Maison  Roche de Bellen Chevalier-Montrachet Grand Cru</t>
    <phoneticPr fontId="10" type="noConversion"/>
  </si>
  <si>
    <t>크루 와이너리 샤르도네 산타 루치아 하이랜즈 몬테레이</t>
    <phoneticPr fontId="10" type="noConversion"/>
  </si>
  <si>
    <t>크루 와이너리 피노누아 산타 루치아 하이랜즈 몬테레이</t>
    <phoneticPr fontId="10" type="noConversion"/>
  </si>
  <si>
    <t>크루 와이너리 언오크드 샤르도네 아로요세코 몬테레이</t>
    <phoneticPr fontId="10" type="noConversion"/>
  </si>
  <si>
    <t>크루 와이너리 피노누아 몬테레이</t>
    <phoneticPr fontId="10" type="noConversion"/>
  </si>
  <si>
    <t>Cru Winery Pinot Noir Monterey</t>
    <phoneticPr fontId="10" type="noConversion"/>
  </si>
  <si>
    <t>Cru Winery Unoaked Chardonnay Arroyo Seco Monterey</t>
    <phoneticPr fontId="10" type="noConversion"/>
  </si>
  <si>
    <t>Cru Winery Pinot Noir Santa Lucia Highlands Monterey</t>
    <phoneticPr fontId="10" type="noConversion"/>
  </si>
  <si>
    <t>Cru Winery Chardonnay Santa Lucia Highlands Monterey</t>
    <phoneticPr fontId="10" type="noConversion"/>
  </si>
  <si>
    <t>Monterey County</t>
    <phoneticPr fontId="10" type="noConversion"/>
  </si>
  <si>
    <t>Cru Winery</t>
    <phoneticPr fontId="10" type="noConversion"/>
  </si>
  <si>
    <t>비온디 산티, BdM DOCG 리제르바 콜렉션(95,04,15)</t>
    <phoneticPr fontId="10" type="noConversion"/>
  </si>
  <si>
    <t>Lange Twins Midnight Reserve</t>
    <phoneticPr fontId="10" type="noConversion"/>
  </si>
  <si>
    <t>Lange Twins Thirty Eight Cabernet Sauvignon</t>
    <phoneticPr fontId="10" type="noConversion"/>
  </si>
  <si>
    <t>Lange Twins One Hundred Vineyard Petite Sirah</t>
    <phoneticPr fontId="10" type="noConversion"/>
  </si>
  <si>
    <t>Lange Twins Merrill Vineyard Chardonnay</t>
    <phoneticPr fontId="10" type="noConversion"/>
  </si>
  <si>
    <t xml:space="preserve">Lange Twins </t>
    <phoneticPr fontId="10" type="noConversion"/>
  </si>
  <si>
    <t>랭 트윈스 리버 랜치 빈야드 알리아니코 로제</t>
    <phoneticPr fontId="10" type="noConversion"/>
  </si>
  <si>
    <t>Lange Twins River Ranch Vineyard Aglianico RoseT</t>
    <phoneticPr fontId="10" type="noConversion"/>
  </si>
  <si>
    <t>랭 트윈스 원헌드레드 빈야드 쁘띠 시라</t>
    <phoneticPr fontId="10" type="noConversion"/>
  </si>
  <si>
    <t>랭 트윈스 써티에잇 카베르네 소비뇽</t>
    <phoneticPr fontId="10" type="noConversion"/>
  </si>
  <si>
    <t>랭 트윈스 미드나잇 리저브</t>
    <phoneticPr fontId="10" type="noConversion"/>
  </si>
  <si>
    <t>Fog &amp; Light Paso Robles Cabernet Sauvignon Vintage Reserve</t>
    <phoneticPr fontId="10" type="noConversion"/>
  </si>
  <si>
    <t>Fog &amp; Light</t>
    <phoneticPr fontId="10" type="noConversion"/>
  </si>
  <si>
    <t>포그 &amp; 라잇 파소 로블레스 카베르네 소비뇽 빈티지 리저브</t>
    <phoneticPr fontId="10" type="noConversion"/>
  </si>
  <si>
    <t>포그 &amp; 라잇 몬트레이 카베르네 소비뇽 빈티지 리저브</t>
    <phoneticPr fontId="10" type="noConversion"/>
  </si>
  <si>
    <t>포그 &amp; 라잇 피노 누아 빈티지 리저브</t>
    <phoneticPr fontId="10" type="noConversion"/>
  </si>
  <si>
    <t>Castello di Volpaia Chianti Classico Riserva DOCG</t>
    <phoneticPr fontId="10" type="noConversion"/>
  </si>
  <si>
    <t>Castello di Volpaia Chianti Classico Gran Selezione Coltassa</t>
    <phoneticPr fontId="10" type="noConversion"/>
  </si>
  <si>
    <t>00MV401</t>
    <phoneticPr fontId="10" type="noConversion"/>
  </si>
  <si>
    <t>00MV003</t>
    <phoneticPr fontId="10" type="noConversion"/>
  </si>
  <si>
    <t>00MV004</t>
    <phoneticPr fontId="10" type="noConversion"/>
  </si>
  <si>
    <t>00MV001</t>
    <phoneticPr fontId="10" type="noConversion"/>
  </si>
  <si>
    <t>00MV005</t>
    <phoneticPr fontId="10" type="noConversion"/>
  </si>
  <si>
    <t>00MV007</t>
    <phoneticPr fontId="10" type="noConversion"/>
  </si>
  <si>
    <t>00MV006</t>
    <phoneticPr fontId="10" type="noConversion"/>
  </si>
  <si>
    <t>00MV008</t>
    <phoneticPr fontId="10" type="noConversion"/>
  </si>
  <si>
    <t>00MV010</t>
    <phoneticPr fontId="10" type="noConversion"/>
  </si>
  <si>
    <t xml:space="preserve">Castello di Volpaia </t>
    <phoneticPr fontId="10" type="noConversion"/>
  </si>
  <si>
    <t>Castello di Volpaia Chianti Classico DOCG</t>
    <phoneticPr fontId="10" type="noConversion"/>
  </si>
  <si>
    <t>Compagnia Di Volpaia Citto IGT</t>
    <phoneticPr fontId="10" type="noConversion"/>
  </si>
  <si>
    <t>21NV401</t>
    <phoneticPr fontId="10" type="noConversion"/>
  </si>
  <si>
    <t>AC74001</t>
    <phoneticPr fontId="10" type="noConversion"/>
  </si>
  <si>
    <t>AC00003</t>
    <phoneticPr fontId="10" type="noConversion"/>
  </si>
  <si>
    <t>AC20001</t>
    <phoneticPr fontId="10" type="noConversion"/>
  </si>
  <si>
    <t>ACXX027</t>
    <phoneticPr fontId="10" type="noConversion"/>
  </si>
  <si>
    <t>ACXX028</t>
    <phoneticPr fontId="10" type="noConversion"/>
  </si>
  <si>
    <t>AC07402</t>
    <phoneticPr fontId="10" type="noConversion"/>
  </si>
  <si>
    <t>AC08003</t>
    <phoneticPr fontId="10" type="noConversion"/>
  </si>
  <si>
    <t>AC09002</t>
    <phoneticPr fontId="10" type="noConversion"/>
  </si>
  <si>
    <t>AC09003</t>
    <phoneticPr fontId="10" type="noConversion"/>
  </si>
  <si>
    <t>AC16022</t>
    <phoneticPr fontId="10" type="noConversion"/>
  </si>
  <si>
    <t>Fog &amp; Light Monterey Cabernet Sauvignon Vintage Reserve</t>
    <phoneticPr fontId="10" type="noConversion"/>
  </si>
  <si>
    <t>Fog &amp; Light Pinot Noir Vintage Reserve</t>
    <phoneticPr fontId="10" type="noConversion"/>
  </si>
  <si>
    <t>프리스트 랜치, 코치건</t>
    <phoneticPr fontId="10" type="noConversion"/>
  </si>
  <si>
    <t>2A21001</t>
    <phoneticPr fontId="10" type="noConversion"/>
  </si>
  <si>
    <t>스몰 바인즈 TBH 빈야드 소노마 코스트 피노 누아</t>
    <phoneticPr fontId="10" type="noConversion"/>
  </si>
  <si>
    <t>스몰 바인즈 소노마 코스트 피노누아</t>
    <phoneticPr fontId="10" type="noConversion"/>
  </si>
  <si>
    <t>Small Vines Sonoma Coast Chardonnay</t>
    <phoneticPr fontId="10" type="noConversion"/>
  </si>
  <si>
    <t>Small Vines TBH Vineyard Sonoma Coast Chardonnay</t>
    <phoneticPr fontId="10" type="noConversion"/>
  </si>
  <si>
    <t>Small Vines TBH Vineyard Sonoma Coast Pinot Noir</t>
    <phoneticPr fontId="10" type="noConversion"/>
  </si>
  <si>
    <t>Small Vines Sonoma Coast Pinot Noir</t>
    <phoneticPr fontId="10" type="noConversion"/>
  </si>
  <si>
    <t>Small Vines</t>
    <phoneticPr fontId="10" type="noConversion"/>
  </si>
  <si>
    <t>피쏘니 에스테이트 피노 누아</t>
    <phoneticPr fontId="10" type="noConversion"/>
  </si>
  <si>
    <t>루씨아 바이 피쏘니 개리스 빈야드 피노 누아</t>
    <phoneticPr fontId="10" type="noConversion"/>
  </si>
  <si>
    <t>루씨아 바이 소버레너스 빈야드 피노 누아</t>
    <phoneticPr fontId="10" type="noConversion"/>
  </si>
  <si>
    <t>루씨아 바이 피쏘니 에스테이트 퀴베 피노 누아</t>
    <phoneticPr fontId="10" type="noConversion"/>
  </si>
  <si>
    <t>루씨 바이 피쏘니 피코 블랑코</t>
    <phoneticPr fontId="10" type="noConversion"/>
  </si>
  <si>
    <t>루씨 바이 피쏘니 로제 오브 피노 누아</t>
    <phoneticPr fontId="10" type="noConversion"/>
  </si>
  <si>
    <t>Lucy by Pisoni Rose of Pinot Noir</t>
    <phoneticPr fontId="10" type="noConversion"/>
  </si>
  <si>
    <t>Lucy by Pisoni Pico Blanco</t>
    <phoneticPr fontId="10" type="noConversion"/>
  </si>
  <si>
    <t>Lucia by Pisoni Estate Cuvee Chardonnay</t>
    <phoneticPr fontId="10" type="noConversion"/>
  </si>
  <si>
    <t>Lucia by Pisoni Estate Cuvee Pinot Noir</t>
    <phoneticPr fontId="10" type="noConversion"/>
  </si>
  <si>
    <t>Lucia by Pisoni Soberanes Vineyard Chardonnay</t>
    <phoneticPr fontId="10" type="noConversion"/>
  </si>
  <si>
    <t>Lucia by Pisoni Soberanes Vineyard Pinot Noir</t>
    <phoneticPr fontId="10" type="noConversion"/>
  </si>
  <si>
    <t>Lucia by Pisoni Gary's Vineyard Pinot Noir</t>
    <phoneticPr fontId="10" type="noConversion"/>
  </si>
  <si>
    <t>Pisoni Estate Pinot Noir</t>
    <phoneticPr fontId="10" type="noConversion"/>
  </si>
  <si>
    <t xml:space="preserve">Pisoni </t>
    <phoneticPr fontId="10" type="noConversion"/>
  </si>
  <si>
    <t>Relic Artefact Cabernet Sauvignon Napa valley</t>
    <phoneticPr fontId="10" type="noConversion"/>
  </si>
  <si>
    <t>Relic Ritual Red Wine Napa valley</t>
    <phoneticPr fontId="10" type="noConversion"/>
  </si>
  <si>
    <t>Relic The Sage Chardonnay Sonoma Coast</t>
    <phoneticPr fontId="10" type="noConversion"/>
  </si>
  <si>
    <t>Relic Supermoon Chardonnay Sonoma Coast</t>
    <phoneticPr fontId="10" type="noConversion"/>
  </si>
  <si>
    <t>렐릭 슈퍼문 샤르도네 소노마 코스트</t>
    <phoneticPr fontId="10" type="noConversion"/>
  </si>
  <si>
    <t>렐릭 더 세이지 샤르도네 소노마코스트</t>
    <phoneticPr fontId="10" type="noConversion"/>
  </si>
  <si>
    <t>렐릭 리츄얼 레드 와인 나파밸리</t>
    <phoneticPr fontId="10" type="noConversion"/>
  </si>
  <si>
    <t>렐릭 알터팩트 카베르네 소비뇽 나파밸리</t>
    <phoneticPr fontId="10" type="noConversion"/>
  </si>
  <si>
    <t>Relic</t>
    <phoneticPr fontId="10" type="noConversion"/>
  </si>
  <si>
    <t>Sonoma Coast</t>
    <phoneticPr fontId="10" type="noConversion"/>
  </si>
  <si>
    <t xml:space="preserve">Napa Valley </t>
    <phoneticPr fontId="10" type="noConversion"/>
  </si>
  <si>
    <t>Peter Franus</t>
    <phoneticPr fontId="10" type="noConversion"/>
  </si>
  <si>
    <t>피터 프레너스 메를로</t>
    <phoneticPr fontId="10" type="noConversion"/>
  </si>
  <si>
    <t xml:space="preserve">피터 프레너스 브렌들린 빈야드 진판델 </t>
    <phoneticPr fontId="10" type="noConversion"/>
  </si>
  <si>
    <t>피터 프레너스 브렌들린 빈야드 카베르네 소비뇽</t>
    <phoneticPr fontId="10" type="noConversion"/>
  </si>
  <si>
    <t>Peter Franus Brandlin Vineyard Cabernet Sauvignon</t>
    <phoneticPr fontId="10" type="noConversion"/>
  </si>
  <si>
    <t>Peter Franus Merlot</t>
    <phoneticPr fontId="10" type="noConversion"/>
  </si>
  <si>
    <t>Peter Franus Brandlin Vineyard Zinfandel</t>
    <phoneticPr fontId="10" type="noConversion"/>
  </si>
  <si>
    <t>Graham's Single Harvest 1997</t>
    <phoneticPr fontId="10" type="noConversion"/>
  </si>
  <si>
    <t xml:space="preserve">비온디 산티, 브루넬로 디 몬탈치노 </t>
    <phoneticPr fontId="10" type="noConversion"/>
  </si>
  <si>
    <t>Louis Michel Chablis Grand Cru "Les Clos"</t>
    <phoneticPr fontId="10" type="noConversion"/>
  </si>
  <si>
    <t xml:space="preserve">수티랑 로제 쎄니에 브륏 그랑크뤼 </t>
    <phoneticPr fontId="10" type="noConversion"/>
  </si>
  <si>
    <t xml:space="preserve">수티랑 페흘르노아 브륏 그랑크뤼 </t>
    <phoneticPr fontId="10" type="noConversion"/>
  </si>
  <si>
    <t>볼파이아 프렐리우스 베르멘티노</t>
    <phoneticPr fontId="10" type="noConversion"/>
  </si>
  <si>
    <t>Compagnia Di Volpaia Maremma Toscana DOC Vermentino</t>
    <phoneticPr fontId="10" type="noConversion"/>
  </si>
  <si>
    <t>England</t>
    <phoneticPr fontId="10" type="noConversion"/>
  </si>
  <si>
    <t>Rathfinny</t>
    <phoneticPr fontId="10" type="noConversion"/>
  </si>
  <si>
    <t>Sussex</t>
    <phoneticPr fontId="10" type="noConversion"/>
  </si>
  <si>
    <t>Rathfinny Classic Cuvee</t>
    <phoneticPr fontId="10" type="noConversion"/>
  </si>
  <si>
    <t>Rathfinny Blanc de Blancs</t>
    <phoneticPr fontId="10" type="noConversion"/>
  </si>
  <si>
    <t>Rathfinny Blanc de Noirs</t>
    <phoneticPr fontId="10" type="noConversion"/>
  </si>
  <si>
    <t>Rathfinny Classic Cuvee 1.5L</t>
    <phoneticPr fontId="10" type="noConversion"/>
  </si>
  <si>
    <t>Rathfinny Blanc de Noirs 1.5L</t>
    <phoneticPr fontId="10" type="noConversion"/>
  </si>
  <si>
    <t>라피니 클래식 퀴베</t>
    <phoneticPr fontId="10" type="noConversion"/>
  </si>
  <si>
    <t>라피니 블랑 드 블랑</t>
    <phoneticPr fontId="10" type="noConversion"/>
  </si>
  <si>
    <t>라피니 블랑 드 누아</t>
    <phoneticPr fontId="10" type="noConversion"/>
  </si>
  <si>
    <t>라피니 클래식 퀴베 1.5L</t>
    <phoneticPr fontId="10" type="noConversion"/>
  </si>
  <si>
    <t>라피니 블랑 드 누아 1.5L</t>
    <phoneticPr fontId="10" type="noConversion"/>
  </si>
  <si>
    <t>블랜디스 마데이라, “듀크 오브 클라렌스”  3년</t>
    <phoneticPr fontId="10" type="noConversion"/>
  </si>
  <si>
    <t>루이 미셸 에피, 샤블리 그랑크뤼 "레 끌로"</t>
    <phoneticPr fontId="10" type="noConversion"/>
  </si>
  <si>
    <t>Charles Roux Blanc de Blancs Brut</t>
    <phoneticPr fontId="10" type="noConversion"/>
  </si>
  <si>
    <t>샤를루 블랑 드 블랑 브륏</t>
    <phoneticPr fontId="10" type="noConversion"/>
  </si>
  <si>
    <t xml:space="preserve">페스 파커 애쉴리스 샤르도네 산타리타 힐스  </t>
    <phoneticPr fontId="10" type="noConversion"/>
  </si>
  <si>
    <t xml:space="preserve">페스 파커 샤르도네 산타바바라 카운티  </t>
    <phoneticPr fontId="10" type="noConversion"/>
  </si>
  <si>
    <t xml:space="preserve">페스 파커 애쉴리스 피노누아 산타리타 힐스  </t>
    <phoneticPr fontId="10" type="noConversion"/>
  </si>
  <si>
    <t xml:space="preserve">페스 파커 피노누아 산타리타 힐스  </t>
    <phoneticPr fontId="10" type="noConversion"/>
  </si>
  <si>
    <t xml:space="preserve">레드카, 에스테이트 피노 누아  </t>
    <phoneticPr fontId="10" type="noConversion"/>
  </si>
  <si>
    <t>Image</t>
    <phoneticPr fontId="10" type="noConversion"/>
  </si>
  <si>
    <t>2D20005</t>
    <phoneticPr fontId="10" type="noConversion"/>
  </si>
  <si>
    <t>4D21001</t>
    <phoneticPr fontId="10" type="noConversion"/>
  </si>
  <si>
    <t>레이크 찰리스, 랩터 소비뇽 블랑</t>
    <phoneticPr fontId="10" type="noConversion"/>
  </si>
  <si>
    <t>메종 로쉬 벨렌,  본 로마네</t>
    <phoneticPr fontId="10" type="noConversion"/>
  </si>
  <si>
    <t>Maison Roche de Bellene, Vosne-Romanee</t>
    <phoneticPr fontId="10" type="noConversion"/>
  </si>
  <si>
    <t>도멘 장폴 피카르 상세르 블랑 "르 슈망 드 말롭"</t>
    <phoneticPr fontId="10" type="noConversion"/>
  </si>
  <si>
    <t>Domaine Jean-Paul Picard Sancerre Blanc "Le Chemin de Marlou</t>
    <phoneticPr fontId="10" type="noConversion"/>
  </si>
  <si>
    <t>Sancerre</t>
    <phoneticPr fontId="10" type="noConversion"/>
  </si>
  <si>
    <t>Domaine Jean-Paul Picard</t>
    <phoneticPr fontId="10" type="noConversion"/>
  </si>
  <si>
    <t>리아타 쓰리카운티 피노누아</t>
    <phoneticPr fontId="10" type="noConversion"/>
  </si>
  <si>
    <t>sonoma coast chardonnay</t>
    <phoneticPr fontId="10" type="noConversion"/>
  </si>
  <si>
    <t>Three County Pinot Noir</t>
    <phoneticPr fontId="10" type="noConversion"/>
  </si>
  <si>
    <t>Reata</t>
    <phoneticPr fontId="10" type="noConversion"/>
  </si>
  <si>
    <t>3C21001</t>
    <phoneticPr fontId="10" type="noConversion"/>
  </si>
  <si>
    <t>Luis Seabra Xisto Cru Branco</t>
    <phoneticPr fontId="10" type="noConversion"/>
  </si>
  <si>
    <t>Luis Seabra Xisto Ilimitado Branco</t>
    <phoneticPr fontId="10" type="noConversion"/>
  </si>
  <si>
    <t>Luis Seabra Xisto</t>
    <phoneticPr fontId="10" type="noConversion"/>
  </si>
  <si>
    <t>카시나 아델라이데 바롤로</t>
    <phoneticPr fontId="10" type="noConversion"/>
  </si>
  <si>
    <t>카시나 아델라이데 바롤로 부시아</t>
    <phoneticPr fontId="10" type="noConversion"/>
  </si>
  <si>
    <t>카시나 아델라이데 바롤로 리제르바 페르 엘렌</t>
    <phoneticPr fontId="10" type="noConversion"/>
  </si>
  <si>
    <t>Cascina Adelaide Barolo Riserva per Elen</t>
    <phoneticPr fontId="10" type="noConversion"/>
  </si>
  <si>
    <t>Cascina Adelaide Barolo Bussia</t>
    <phoneticPr fontId="10" type="noConversion"/>
  </si>
  <si>
    <t>Cascina Adelaide Barolo</t>
    <phoneticPr fontId="10" type="noConversion"/>
  </si>
  <si>
    <t>Cascina Adelaide</t>
    <phoneticPr fontId="10" type="noConversion"/>
  </si>
  <si>
    <t>Barolo​</t>
    <phoneticPr fontId="10" type="noConversion"/>
  </si>
  <si>
    <t>펠라사 투치 로에로 아르네이스</t>
    <phoneticPr fontId="10" type="noConversion"/>
  </si>
  <si>
    <t>펠라사 바롤로 산 로렌조 디 베르두노</t>
    <phoneticPr fontId="10" type="noConversion"/>
  </si>
  <si>
    <t>펠라사 모스카토 다스티</t>
    <phoneticPr fontId="10" type="noConversion"/>
  </si>
  <si>
    <t>Pelassa Barolo San Lorenzo di Verduno</t>
    <phoneticPr fontId="10" type="noConversion"/>
  </si>
  <si>
    <t>Pelassa Tucci Roero Arneis DOCG</t>
    <phoneticPr fontId="10" type="noConversion"/>
  </si>
  <si>
    <t>Pelassa Moscato d'Asti DOCG</t>
    <phoneticPr fontId="10" type="noConversion"/>
  </si>
  <si>
    <t>Pelassa</t>
    <phoneticPr fontId="10" type="noConversion"/>
  </si>
  <si>
    <t>Barolo</t>
    <phoneticPr fontId="10" type="noConversion"/>
  </si>
  <si>
    <t>Montà Alba​</t>
    <phoneticPr fontId="10" type="noConversion"/>
  </si>
  <si>
    <t>d’Asti​</t>
    <phoneticPr fontId="10" type="noConversion"/>
  </si>
  <si>
    <t>Clement Lavallee Chablis "Chante Merle"</t>
    <phoneticPr fontId="10" type="noConversion"/>
  </si>
  <si>
    <t xml:space="preserve">Graham's, Aged 50 Years Tawny Port </t>
    <phoneticPr fontId="10" type="noConversion"/>
  </si>
  <si>
    <t>그라함, 50년 토니 포트</t>
    <phoneticPr fontId="10" type="noConversion"/>
  </si>
  <si>
    <t>루이 미셸 에피, 샤블리 그랑크뤼 "보데지르"</t>
    <phoneticPr fontId="10" type="noConversion"/>
  </si>
  <si>
    <t>Louis Michel Chablis Grand Cru "Vaudesir"</t>
    <phoneticPr fontId="10" type="noConversion"/>
  </si>
  <si>
    <t>브뤼넬 드 라 가르딘 꼬르나스</t>
    <phoneticPr fontId="10" type="noConversion"/>
  </si>
  <si>
    <t>브뤼넬 드 라 가르딘 꽁드리유</t>
    <phoneticPr fontId="10" type="noConversion"/>
  </si>
  <si>
    <t>브뤼넬 드 라 가르딘 에르미타주</t>
    <phoneticPr fontId="10" type="noConversion"/>
  </si>
  <si>
    <t>Brunel de la Gardine Hermitage</t>
    <phoneticPr fontId="10" type="noConversion"/>
  </si>
  <si>
    <t>Brunel de la Gardine Condrieu</t>
    <phoneticPr fontId="10" type="noConversion"/>
  </si>
  <si>
    <t>Brunel de la Gardine Cornas</t>
    <phoneticPr fontId="10" type="noConversion"/>
  </si>
  <si>
    <t>레귀에뜨-호믈로 브륏 쎄파쥬 도트르푸아</t>
    <phoneticPr fontId="10" type="noConversion"/>
  </si>
  <si>
    <t>루이 미셸 에피, 샤블리 1er Cru "몬테 드 토네흐"</t>
    <phoneticPr fontId="10" type="noConversion"/>
  </si>
  <si>
    <t>비온디 산티, BdM DOCG 리제르바 콜렉션(98,08,16)</t>
    <phoneticPr fontId="10" type="noConversion"/>
  </si>
  <si>
    <t>BS Riserva, Brunello di Montalcino Collection((98,08,16)</t>
    <phoneticPr fontId="10" type="noConversion"/>
  </si>
  <si>
    <t>Clement Lavallee Chablis 1er Cru "Cote de Jouan"</t>
    <phoneticPr fontId="10" type="noConversion"/>
  </si>
  <si>
    <t xml:space="preserve">클레멍 라발리, 샤블리 45도  </t>
    <phoneticPr fontId="10" type="noConversion"/>
  </si>
  <si>
    <t>클레멍 라발리, 샤블리 1er Cru "코트 드 주앙"</t>
    <phoneticPr fontId="10" type="noConversion"/>
  </si>
  <si>
    <t>Roche de Bellen Puligny Montrachet 1er Cru "Les Folatieres"</t>
    <phoneticPr fontId="10" type="noConversion"/>
  </si>
  <si>
    <t>Maconnais</t>
    <phoneticPr fontId="10" type="noConversion"/>
  </si>
  <si>
    <t>Chateau de la Gardine, Chateauneuf du Pape, Immortelle</t>
    <phoneticPr fontId="10" type="noConversion"/>
  </si>
  <si>
    <t>Chateau de la Gardine, Gaston-Philippe</t>
    <phoneticPr fontId="10" type="noConversion"/>
  </si>
  <si>
    <t>Alma Rosa El Jabali Chardonnay</t>
    <phoneticPr fontId="10" type="noConversion"/>
  </si>
  <si>
    <t>뱅상 지라르댕, 뫼르소 "레 나르보"</t>
    <phoneticPr fontId="10" type="noConversion"/>
  </si>
  <si>
    <t>Vincent Girardin Meursault "Les Narvaux"</t>
    <phoneticPr fontId="10" type="noConversion"/>
  </si>
  <si>
    <t>뱅상 지라르댕, 뫼르소 "리모진"</t>
    <phoneticPr fontId="10" type="noConversion"/>
  </si>
  <si>
    <t>Vincent Girardin Meursault "Le Limozin"</t>
    <phoneticPr fontId="10" type="noConversion"/>
  </si>
  <si>
    <t>Vincent Girardin Chassagne Montrachet Blanc 1er cru Morgeot</t>
    <phoneticPr fontId="10" type="noConversion"/>
  </si>
  <si>
    <t>뱅상 지라르댕, 샤샤뉴 몽라셰 루즈 1er Cru 모조</t>
    <phoneticPr fontId="10" type="noConversion"/>
  </si>
  <si>
    <t>Vincent Girardin, chassagne montrachet 1er cru Morgeot</t>
    <phoneticPr fontId="10" type="noConversion"/>
  </si>
  <si>
    <t>뱅상 지라르댕, 생또방 1er Cru "엉 흐미"</t>
    <phoneticPr fontId="10" type="noConversion"/>
  </si>
  <si>
    <t>뱅상 지라르댕, 샤샤뉴 몽라셰 비에유 비뉴</t>
    <phoneticPr fontId="10" type="noConversion"/>
  </si>
  <si>
    <t>뱅상 지라르댕, 샤샤뉴 몽라셰 블랑 1er Cru 모조</t>
    <phoneticPr fontId="10" type="noConversion"/>
  </si>
  <si>
    <t>뱅상 지라르댕, 몽라셰 그랑크뤼</t>
    <phoneticPr fontId="10" type="noConversion"/>
  </si>
  <si>
    <t>Vincent Girardin, Montrachet Grand Cru</t>
    <phoneticPr fontId="10" type="noConversion"/>
  </si>
  <si>
    <t>뱅상 지라르댕, 바따르 몽라셰 그랑 크뤼</t>
    <phoneticPr fontId="10" type="noConversion"/>
  </si>
  <si>
    <t>Vincent Girardin, Batard-Montrachet Grand Cru</t>
    <phoneticPr fontId="10" type="noConversion"/>
  </si>
  <si>
    <t>Vincent Girardin Chassagne Montrachet Blanc " Vielles Vignes "</t>
    <phoneticPr fontId="10" type="noConversion"/>
  </si>
  <si>
    <r>
      <rPr>
        <b/>
        <sz val="11"/>
        <rFont val="맑은 고딕"/>
        <family val="3"/>
        <charset val="129"/>
      </rPr>
      <t xml:space="preserve">국가
</t>
    </r>
    <r>
      <rPr>
        <b/>
        <sz val="11"/>
        <rFont val="Century Gothic"/>
        <family val="2"/>
      </rPr>
      <t>(country)</t>
    </r>
    <phoneticPr fontId="10" type="noConversion"/>
  </si>
  <si>
    <r>
      <rPr>
        <b/>
        <sz val="11"/>
        <color indexed="8"/>
        <rFont val="맑은 고딕"/>
        <family val="3"/>
        <charset val="129"/>
      </rPr>
      <t xml:space="preserve">공급자명
</t>
    </r>
    <r>
      <rPr>
        <b/>
        <sz val="11"/>
        <color indexed="8"/>
        <rFont val="Century Gothic"/>
        <family val="2"/>
      </rPr>
      <t>(Supplier)</t>
    </r>
  </si>
  <si>
    <r>
      <rPr>
        <b/>
        <sz val="11"/>
        <color indexed="8"/>
        <rFont val="맑은 고딕"/>
        <family val="3"/>
        <charset val="129"/>
      </rPr>
      <t xml:space="preserve">지역
</t>
    </r>
    <r>
      <rPr>
        <b/>
        <sz val="11"/>
        <color indexed="8"/>
        <rFont val="Century Gothic"/>
        <family val="2"/>
      </rPr>
      <t>(Region)</t>
    </r>
    <phoneticPr fontId="10" type="noConversion"/>
  </si>
  <si>
    <r>
      <rPr>
        <b/>
        <sz val="11"/>
        <color indexed="8"/>
        <rFont val="맑은 고딕"/>
        <family val="3"/>
        <charset val="129"/>
      </rPr>
      <t>상품명</t>
    </r>
    <r>
      <rPr>
        <b/>
        <sz val="11"/>
        <color indexed="8"/>
        <rFont val="Century Gothic"/>
        <family val="2"/>
      </rPr>
      <t xml:space="preserve"> (Wine)</t>
    </r>
  </si>
  <si>
    <r>
      <rPr>
        <b/>
        <sz val="11"/>
        <color indexed="8"/>
        <rFont val="맑은 고딕"/>
        <family val="3"/>
        <charset val="129"/>
      </rPr>
      <t>영문</t>
    </r>
    <r>
      <rPr>
        <b/>
        <sz val="11"/>
        <color indexed="8"/>
        <rFont val="Century Gothic"/>
        <family val="2"/>
      </rPr>
      <t xml:space="preserve"> (Eng.)</t>
    </r>
  </si>
  <si>
    <r>
      <t>수티랑 로제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0" type="noConversion"/>
  </si>
  <si>
    <r>
      <t>수티랑 블랑드블랑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0" type="noConversion"/>
  </si>
  <si>
    <r>
      <t>수티랑 시그니쳐 브륏 그랑크뤼</t>
    </r>
    <r>
      <rPr>
        <b/>
        <sz val="13"/>
        <color rgb="FFFF0000"/>
        <rFont val="맑은 고딕"/>
        <family val="3"/>
        <charset val="129"/>
        <scheme val="minor"/>
      </rPr>
      <t xml:space="preserve"> </t>
    </r>
    <phoneticPr fontId="10" type="noConversion"/>
  </si>
  <si>
    <t>Maison Roche de Bellene Chassagne Montrachet VV</t>
    <phoneticPr fontId="10" type="noConversion"/>
  </si>
  <si>
    <t>메종 로쉬 벨렌, 샤샤뉴 몽라셰 비에유 비뉴</t>
    <phoneticPr fontId="10" type="noConversion"/>
  </si>
  <si>
    <t>메종 로쉬 벨렌, 뿔리니 몽라셰 1er Cru "레 폴라티에"</t>
    <phoneticPr fontId="10" type="noConversion"/>
  </si>
  <si>
    <t>Roche de Bellen Puligny Montrachet 1er Cru "Les Champs Gains</t>
    <phoneticPr fontId="10" type="noConversion"/>
  </si>
  <si>
    <t>보르고 몰리노 모스카토</t>
    <phoneticPr fontId="10" type="noConversion"/>
  </si>
  <si>
    <t>Borgo Molino Moscato Frizzante Spago</t>
    <phoneticPr fontId="10" type="noConversion"/>
  </si>
  <si>
    <t>Borgo Molino</t>
    <phoneticPr fontId="10" type="noConversion"/>
  </si>
  <si>
    <t>Veneto</t>
    <phoneticPr fontId="10" type="noConversion"/>
  </si>
  <si>
    <t xml:space="preserve">볼파이아 치토 IGT  </t>
    <phoneticPr fontId="10" type="noConversion"/>
  </si>
  <si>
    <t xml:space="preserve">볼파이아 키안티 클라시코  </t>
    <phoneticPr fontId="10" type="noConversion"/>
  </si>
  <si>
    <t xml:space="preserve">볼파이아 키안티 클라시코 리제르바  </t>
    <phoneticPr fontId="10" type="noConversion"/>
  </si>
  <si>
    <t xml:space="preserve">볼파이아 키안티 클라시코 그란 셀레지오네 콜타살라  </t>
    <phoneticPr fontId="10" type="noConversion"/>
  </si>
  <si>
    <r>
      <rPr>
        <b/>
        <sz val="22"/>
        <rFont val="맑은 고딕"/>
        <family val="3"/>
        <charset val="129"/>
      </rPr>
      <t>㈜까브드뱅</t>
    </r>
    <r>
      <rPr>
        <b/>
        <sz val="22"/>
        <rFont val="Century Gothic"/>
        <family val="2"/>
      </rPr>
      <t xml:space="preserve"> </t>
    </r>
    <r>
      <rPr>
        <b/>
        <sz val="22"/>
        <rFont val="맑은 고딕"/>
        <family val="3"/>
        <charset val="129"/>
      </rPr>
      <t>가격리스트</t>
    </r>
    <r>
      <rPr>
        <b/>
        <sz val="22"/>
        <rFont val="Century Gothic"/>
        <family val="2"/>
      </rPr>
      <t xml:space="preserve"> - 2025</t>
    </r>
    <r>
      <rPr>
        <b/>
        <sz val="22"/>
        <rFont val="맑은 고딕"/>
        <family val="3"/>
        <charset val="129"/>
      </rPr>
      <t>년</t>
    </r>
    <phoneticPr fontId="10" type="noConversion"/>
  </si>
  <si>
    <t>도멘 기 &amp; 이반 뒤폴레르, 픽생 1er Cru 클로 뒤 샤피트르</t>
    <phoneticPr fontId="10" type="noConversion"/>
  </si>
  <si>
    <t>차카나 에스테이트 토론테스 프롤롱가다</t>
    <phoneticPr fontId="10" type="noConversion"/>
  </si>
  <si>
    <t>4B23401</t>
    <phoneticPr fontId="10" type="noConversion"/>
  </si>
  <si>
    <t>Chakana Estate Torrontes Prolongada</t>
    <phoneticPr fontId="10" type="noConversion"/>
  </si>
  <si>
    <t>도멘 클로 드 라 샤펠, 볼네 1er Cru "클로 드 라 샤펠" 모노폴</t>
    <phoneticPr fontId="10" type="noConversion"/>
  </si>
  <si>
    <t>도멘 클로 드 라 샤펠, 볼네 1er Cru "타이유피에" 비에유 비뉴</t>
    <phoneticPr fontId="10" type="noConversion"/>
  </si>
  <si>
    <t xml:space="preserve">클레멍 라발리, 샤블리  </t>
    <phoneticPr fontId="10" type="noConversion"/>
  </si>
  <si>
    <t xml:space="preserve">클레멍 라발리, 샤블리 "레 자딜레"  </t>
    <phoneticPr fontId="10" type="noConversion"/>
  </si>
  <si>
    <t>1H19002</t>
    <phoneticPr fontId="10" type="noConversion"/>
  </si>
  <si>
    <t>샤토 파보리 프로방스 로제</t>
    <phoneticPr fontId="10" type="noConversion"/>
  </si>
  <si>
    <t>Chateau Favori Provence</t>
    <phoneticPr fontId="10" type="noConversion"/>
  </si>
  <si>
    <t>Chateau Favori</t>
    <phoneticPr fontId="10" type="noConversion"/>
  </si>
  <si>
    <t>1H19001</t>
    <phoneticPr fontId="10" type="noConversion"/>
  </si>
  <si>
    <t>Meursault</t>
    <phoneticPr fontId="10" type="noConversion"/>
  </si>
  <si>
    <t>Aloxe Corton</t>
    <phoneticPr fontId="10" type="noConversion"/>
  </si>
  <si>
    <t>Beaune</t>
    <phoneticPr fontId="10" type="noConversion"/>
  </si>
  <si>
    <t>Santenay</t>
    <phoneticPr fontId="10" type="noConversion"/>
  </si>
  <si>
    <t>Chassagne Montrachet</t>
    <phoneticPr fontId="10" type="noConversion"/>
  </si>
  <si>
    <t>Puligny Montrachet</t>
    <phoneticPr fontId="10" type="noConversion"/>
  </si>
  <si>
    <t xml:space="preserve"> Pommard</t>
    <phoneticPr fontId="10" type="noConversion"/>
  </si>
  <si>
    <t xml:space="preserve"> Aloxe Corton</t>
    <phoneticPr fontId="10" type="noConversion"/>
  </si>
  <si>
    <t>chassagne montrachet</t>
    <phoneticPr fontId="10" type="noConversion"/>
  </si>
  <si>
    <t>Gevrey-Chambertin</t>
    <phoneticPr fontId="10" type="noConversion"/>
  </si>
  <si>
    <t>Rully</t>
    <phoneticPr fontId="10" type="noConversion"/>
  </si>
  <si>
    <t>Saint Aubin</t>
    <phoneticPr fontId="10" type="noConversion"/>
  </si>
  <si>
    <t>Aligote</t>
    <phoneticPr fontId="10" type="noConversion"/>
  </si>
  <si>
    <t>Savigny les Beaune</t>
    <phoneticPr fontId="10" type="noConversion"/>
  </si>
  <si>
    <t>Chambolle-Musigny</t>
    <phoneticPr fontId="10" type="noConversion"/>
  </si>
  <si>
    <t xml:space="preserve">Nuits Saint Georges </t>
    <phoneticPr fontId="10" type="noConversion"/>
  </si>
  <si>
    <t xml:space="preserve">Gevrey Chambertin </t>
    <phoneticPr fontId="10" type="noConversion"/>
  </si>
  <si>
    <t>Vosne-Romanee</t>
    <phoneticPr fontId="10" type="noConversion"/>
  </si>
  <si>
    <t>Vosne Romanee</t>
    <phoneticPr fontId="10" type="noConversion"/>
  </si>
  <si>
    <t>Clos de Vougeot</t>
    <phoneticPr fontId="10" type="noConversion"/>
  </si>
  <si>
    <t xml:space="preserve">Cornas </t>
    <phoneticPr fontId="10" type="noConversion"/>
  </si>
  <si>
    <t>Condrieu</t>
    <phoneticPr fontId="10" type="noConversion"/>
  </si>
  <si>
    <t>Hermitage</t>
    <phoneticPr fontId="10" type="noConversion"/>
  </si>
  <si>
    <t>39NV001</t>
    <phoneticPr fontId="10" type="noConversion"/>
  </si>
  <si>
    <t>Sentir Airen Sauvignon Blanc</t>
    <phoneticPr fontId="10" type="noConversion"/>
  </si>
  <si>
    <t>센티르 아이렌 소비뇽블랑</t>
    <phoneticPr fontId="10" type="noConversion"/>
  </si>
  <si>
    <t>Sentir</t>
    <phoneticPr fontId="10" type="noConversion"/>
  </si>
  <si>
    <t>Castilla</t>
    <phoneticPr fontId="10" type="noConversion"/>
  </si>
  <si>
    <t>에밀리아나, 타이스 로제</t>
    <phoneticPr fontId="10" type="noConversion"/>
  </si>
  <si>
    <t>Emiliana Tais Rose</t>
    <phoneticPr fontId="10" type="noConversion"/>
  </si>
  <si>
    <t>레귀에뜨-호믈로 프렐류드 브륏</t>
    <phoneticPr fontId="10" type="noConversion"/>
  </si>
  <si>
    <t>샤또 레 마레쇼</t>
    <phoneticPr fontId="10" type="noConversion"/>
  </si>
  <si>
    <t>뵈브 암발 크레망 드 부르고뉴 그랑 뀌베 로제</t>
    <phoneticPr fontId="10" type="noConversion"/>
  </si>
  <si>
    <t>뵈브 암발 크레망 드 부르고뉴 그랑 뀌베 브륏</t>
    <phoneticPr fontId="10" type="noConversion"/>
  </si>
  <si>
    <t>메종 로쉬 벨렌, 샤블리 비에유비뉴</t>
    <phoneticPr fontId="10" type="noConversion"/>
  </si>
  <si>
    <t>메종 로쉬 벨렌, 샹베르탱 그랑 크뤼</t>
    <phoneticPr fontId="10" type="noConversion"/>
  </si>
  <si>
    <t>메종 로쉬 벨렌, 끌로 드 부조 그랑 크뤼</t>
    <phoneticPr fontId="10" type="noConversion"/>
  </si>
  <si>
    <t>메종 로쉬 벨렌, 뉘이 생 조르주 1er Cru "레 프륄리에"</t>
    <phoneticPr fontId="10" type="noConversion"/>
  </si>
  <si>
    <t>메종 로쉬 벨렌, 볼네이 1er 크뤼  "끌로 데 슌“</t>
    <phoneticPr fontId="10" type="noConversion"/>
  </si>
  <si>
    <t>메종 로쉬 벨렌, 샹볼 뮈지니 1er Cru "레 퓌"</t>
    <phoneticPr fontId="10" type="noConversion"/>
  </si>
  <si>
    <t>메종 로쉬 벨렌, 사비니 레 본 비에이 비뉴</t>
    <phoneticPr fontId="10" type="noConversion"/>
  </si>
  <si>
    <t>도멘 기 &amp; 이반 뒤폴레르, 뉘 생 조르쥬 1er Cru 클로 데 페리에</t>
    <phoneticPr fontId="10" type="noConversion"/>
  </si>
  <si>
    <t>도멘 기 &amp; 이반 뒤폴레르, 포마르 "레 보무리앙"</t>
    <phoneticPr fontId="10" type="noConversion"/>
  </si>
  <si>
    <t>도멘 기 &amp; 이반 뒤폴레르, 뉘 생 조르쥬 레 크루 프라 우</t>
    <phoneticPr fontId="10" type="noConversion"/>
  </si>
  <si>
    <t>도멘 기 &amp; 이반 뒤폴레르, 볼네 "앙 보"</t>
    <phoneticPr fontId="10" type="noConversion"/>
  </si>
  <si>
    <t>도멘 기 &amp; 이반 뒤폴레르, 부르고뉴 오뜨 코트 드 뉘 레 담 위게뜨 루즈</t>
    <phoneticPr fontId="10" type="noConversion"/>
  </si>
  <si>
    <t>도멘 기 &amp; 이반 뒤폴레르, 부르고뉴 오뜨 코트 드 뉘 16eme 루즈</t>
    <phoneticPr fontId="10" type="noConversion"/>
  </si>
  <si>
    <t>도멘 기 &amp; 이반 뒤폴레르, 부르고뉴 오뜨 코트 드 뉘 드모아젤 위게뜨 블랑</t>
    <phoneticPr fontId="10" type="noConversion"/>
  </si>
  <si>
    <t>도멘 기 &amp; 이반 뒤폴레르, 부르고뉴 오뜨 코트 드 뉘 16eme 블랑</t>
    <phoneticPr fontId="10" type="noConversion"/>
  </si>
  <si>
    <t>도멘 기 &amp; 이반 뒤폴레르,부르고뉴 알리고테 블랑 비에이 비뉴</t>
    <phoneticPr fontId="10" type="noConversion"/>
  </si>
  <si>
    <t>뱅상 지라르댕, 뫼르소 "레 끌루"</t>
    <phoneticPr fontId="10" type="noConversion"/>
  </si>
  <si>
    <t>Fess Parker Chardonnay Santa Barbara County 375ml</t>
    <phoneticPr fontId="10" type="noConversion"/>
  </si>
  <si>
    <t>Domaine Roger Belland Santenay Rouge 1er Cru "Commes"</t>
    <phoneticPr fontId="10" type="noConversion"/>
  </si>
  <si>
    <t>Domaine Roger Belland Santenay 1er Cru "Le Beauregard"</t>
    <phoneticPr fontId="10" type="noConversion"/>
  </si>
  <si>
    <t>Domaine Roger Belland Santeay 1er Cru Gravieres</t>
    <phoneticPr fontId="10" type="noConversion"/>
  </si>
  <si>
    <t>Domaine Roger Belland Santenay "Comme Dessus"</t>
    <phoneticPr fontId="10" type="noConversion"/>
  </si>
  <si>
    <t>Domaine Roger Belland Santenay Beuaregard Blanc 1er Cru</t>
    <phoneticPr fontId="10" type="noConversion"/>
  </si>
  <si>
    <t>Domaine Roger Belland Puligny Montrachet 1er Cru "Les Champs Gains"</t>
    <phoneticPr fontId="10" type="noConversion"/>
  </si>
  <si>
    <t>Domaine Clos de La Chapelle Volnay 1er Cru Clos de la Chapelle MP</t>
    <phoneticPr fontId="10" type="noConversion"/>
  </si>
  <si>
    <t>Domaine Clos de La Chapelle Volnay 1er Cru Les Taillepieds V.V</t>
    <phoneticPr fontId="10" type="noConversion"/>
  </si>
  <si>
    <t>Domaine Dufouleur Nuits Saint Georges 1er Cru Clos des Perrieres</t>
    <phoneticPr fontId="10" type="noConversion"/>
  </si>
  <si>
    <t>Domaine Dufouleur Pommard "Les Vaumurien"</t>
    <phoneticPr fontId="10" type="noConversion"/>
  </si>
  <si>
    <t>Domaine Defouleur Fixin 1er Cru Clous de Chapitre</t>
    <phoneticPr fontId="10" type="noConversion"/>
  </si>
  <si>
    <t>Domaine Dufouleur Nuits Saint Georges Les Creux Fraiches Eaux</t>
    <phoneticPr fontId="10" type="noConversion"/>
  </si>
  <si>
    <t>Domaine Dufouleur Volnay "En Vaut"</t>
    <phoneticPr fontId="10" type="noConversion"/>
  </si>
  <si>
    <t>Domaine Dufouleur Bourgogne Hautes Cotes de Nuits Le Dame Hugette Rouge</t>
    <phoneticPr fontId="10" type="noConversion"/>
  </si>
  <si>
    <t>Domaine Dufouleur Bourgogne Hautes Cotes de Nuits 16eme Rouge</t>
    <phoneticPr fontId="10" type="noConversion"/>
  </si>
  <si>
    <t>Domaine Dufouleur Bourgogne Hautes Cotes de Nuits Demoiselle Huguette Blanc</t>
    <phoneticPr fontId="10" type="noConversion"/>
  </si>
  <si>
    <t>Domaine Dufouleur Bourgogne Hautes Cotes de Nuits 16eme Blanc</t>
    <phoneticPr fontId="10" type="noConversion"/>
  </si>
  <si>
    <t>Domaine Dufouleur Bourgogne Aligote Blanc Viellies Vignes</t>
    <phoneticPr fontId="10" type="noConversion"/>
  </si>
  <si>
    <t>샤또 드 라 가르딘, 샤또뇌프 뒤 빠프, 이모뗄</t>
    <phoneticPr fontId="10" type="noConversion"/>
  </si>
  <si>
    <t>샤또 드 라 가르딘, 샤또뇌프 뒤 빠프, 가스톤 필립</t>
    <phoneticPr fontId="10" type="noConversion"/>
  </si>
  <si>
    <t>페스 파커 샤르도네 산타바바라 카운티 375ml</t>
    <phoneticPr fontId="10" type="noConversion"/>
  </si>
  <si>
    <t>Domaine Roger Belland Chassagne Montrachet 1er Cru "Morgeot Clos Pitois" Monopole Blanc</t>
    <phoneticPr fontId="10" type="noConversion"/>
  </si>
  <si>
    <t>Domaine Roger Belland (R)Chassagne Montrachet 1er Cru "Morgeot Clos Pitois" Monopole Rouge</t>
    <phoneticPr fontId="10" type="noConversion"/>
  </si>
  <si>
    <t>도멘 로저 벨랑, 샤샤뉴 몽라셰 루즈 1er Cru "모조 끌로 피뚜아" 모노폴 루즈</t>
    <phoneticPr fontId="10" type="noConversion"/>
  </si>
  <si>
    <t>10XX010</t>
    <phoneticPr fontId="10" type="noConversion"/>
  </si>
  <si>
    <t>10XX012</t>
    <phoneticPr fontId="10" type="noConversion"/>
  </si>
  <si>
    <t>10XX011</t>
    <phoneticPr fontId="10" type="noConversion"/>
  </si>
  <si>
    <t>뵈브 암발 샤를루 스프리츠 엘더플라워</t>
    <phoneticPr fontId="10" type="noConversion"/>
  </si>
  <si>
    <t>뵈브 암발 샤를루 스프리츠 오렌지</t>
    <phoneticPr fontId="10" type="noConversion"/>
  </si>
  <si>
    <t>Veuve Ambal  Charles Spritz Blackcurrant</t>
    <phoneticPr fontId="10" type="noConversion"/>
  </si>
  <si>
    <t>Veuve Ambal  Charles Spritz Elderflower</t>
    <phoneticPr fontId="10" type="noConversion"/>
  </si>
  <si>
    <t>Veuve Ambal  Charles Spritz Orange</t>
    <phoneticPr fontId="10" type="noConversion"/>
  </si>
  <si>
    <t>도멘 로저 벨랑, 상트네 루즈 1er Cru "꼼"</t>
    <phoneticPr fontId="10" type="noConversion"/>
  </si>
  <si>
    <t>Dopff Alsace Pinot Noir Rouge</t>
    <phoneticPr fontId="10" type="noConversion"/>
  </si>
  <si>
    <t>Roche de Bellen Corton Charlemagne Grand Cru</t>
    <phoneticPr fontId="10" type="noConversion"/>
  </si>
  <si>
    <t>Corton Charlemagne</t>
    <phoneticPr fontId="10" type="noConversion"/>
  </si>
  <si>
    <t>메종 로쉬 벨렌, 코르통 샤를마뉴 그랑 크뤼</t>
    <phoneticPr fontId="10" type="noConversion"/>
  </si>
  <si>
    <t>샤토 그랑 주가 소테른</t>
    <phoneticPr fontId="10" type="noConversion"/>
  </si>
  <si>
    <t>Chateau Grand-Jauga Sauternes</t>
    <phoneticPr fontId="10" type="noConversion"/>
  </si>
  <si>
    <t>Sauternes</t>
    <phoneticPr fontId="10" type="noConversion"/>
  </si>
  <si>
    <t>Chateau Grand-Jauga</t>
    <phoneticPr fontId="10" type="noConversion"/>
  </si>
  <si>
    <t>ACXX036</t>
    <phoneticPr fontId="10" type="noConversion"/>
  </si>
  <si>
    <t>3B21001</t>
    <phoneticPr fontId="10" type="noConversion"/>
  </si>
  <si>
    <t>AC94001</t>
    <phoneticPr fontId="10" type="noConversion"/>
  </si>
  <si>
    <t>그라함, 빈티지 포트 1994</t>
    <phoneticPr fontId="10" type="noConversion"/>
  </si>
  <si>
    <t xml:space="preserve">그라함, 빈티지 포트 2000 </t>
    <phoneticPr fontId="10" type="noConversion"/>
  </si>
  <si>
    <t>그라함, 빈티지 포트 2020</t>
    <phoneticPr fontId="10" type="noConversion"/>
  </si>
  <si>
    <t>Graham's 1994 Vintage Port</t>
    <phoneticPr fontId="10" type="noConversion"/>
  </si>
  <si>
    <t>그라함, 스톤 테라스 빈티지 포트 2021</t>
    <phoneticPr fontId="10" type="noConversion"/>
  </si>
  <si>
    <t>그라함, 싱글 하베스트 토니 포트 1974</t>
    <phoneticPr fontId="10" type="noConversion"/>
  </si>
  <si>
    <t>AC21402</t>
    <phoneticPr fontId="10" type="noConversion"/>
  </si>
  <si>
    <t>Graham's The Stone Terraces 2021 Vintage Port</t>
    <phoneticPr fontId="10" type="noConversion"/>
  </si>
  <si>
    <t>그라함, 싱글 하베스트 토니 포트 1997</t>
    <phoneticPr fontId="10" type="noConversion"/>
  </si>
  <si>
    <t>ACXX018</t>
    <phoneticPr fontId="10" type="noConversion"/>
  </si>
  <si>
    <t>그라함, 20년 토니 포트 200ml</t>
    <phoneticPr fontId="10" type="noConversion"/>
  </si>
  <si>
    <t>Graham's, Aged 20 Years Tawny Port 200ml</t>
    <phoneticPr fontId="10" type="noConversion"/>
  </si>
  <si>
    <t>10NV009</t>
    <phoneticPr fontId="10" type="noConversion"/>
  </si>
  <si>
    <t>11NV014</t>
    <phoneticPr fontId="10" type="noConversion"/>
  </si>
  <si>
    <t>메종 로쉬 벨렌, 뿔리니 몽라셰 1er Cru "레 샹 갱"</t>
    <phoneticPr fontId="10" type="noConversion"/>
  </si>
  <si>
    <t>샤샤뉴 몽라셰 블랑 1er Cru "모조 끌로 피뚜아" 모노폴 블랑</t>
    <phoneticPr fontId="10" type="noConversion"/>
  </si>
  <si>
    <t>.</t>
    <phoneticPr fontId="10" type="noConversion"/>
  </si>
  <si>
    <t>뵈브 암발 샤를루 스프리츠 블랙커런트</t>
    <phoneticPr fontId="10" type="noConversion"/>
  </si>
  <si>
    <t>00NV804</t>
    <phoneticPr fontId="10" type="noConversion"/>
  </si>
  <si>
    <t>00NV005</t>
    <phoneticPr fontId="10" type="noConversion"/>
  </si>
  <si>
    <t>Ridge Lytton Springs</t>
    <phoneticPr fontId="10" type="noConversion"/>
  </si>
  <si>
    <t>Ridge</t>
    <phoneticPr fontId="10" type="noConversion"/>
  </si>
  <si>
    <t>Ridge Pagani Ranch Zinfandel</t>
    <phoneticPr fontId="10" type="noConversion"/>
  </si>
  <si>
    <t>릿지 파가니 랜치 진판델</t>
    <phoneticPr fontId="10" type="noConversion"/>
  </si>
  <si>
    <t>릿지 쓰리 밸리스 소노마 카운티</t>
    <phoneticPr fontId="10" type="noConversion"/>
  </si>
  <si>
    <t>Ridge Three Valleys Sonoma County</t>
    <phoneticPr fontId="10" type="noConversion"/>
  </si>
  <si>
    <t>Dry Creek</t>
    <phoneticPr fontId="10" type="noConversion"/>
  </si>
  <si>
    <t>1H19003</t>
    <phoneticPr fontId="10" type="noConversion"/>
  </si>
  <si>
    <t>1H18001</t>
    <phoneticPr fontId="10" type="noConversion"/>
  </si>
  <si>
    <t>1H18002</t>
    <phoneticPr fontId="10" type="noConversion"/>
  </si>
  <si>
    <t xml:space="preserve">레귀에뜨-호믈로 끌로 뒤 몽도랑 브륏 샤흘리-슈흐-마흔느  </t>
    <phoneticPr fontId="10" type="noConversion"/>
  </si>
  <si>
    <t>도멘 로저 벨랑, 퓔리니 몽라셰 1er Cru "레 샹 갱"</t>
    <phoneticPr fontId="10" type="noConversion"/>
  </si>
  <si>
    <t>도멘 로저 벨랑, 상트네 블랑 1er Cru "보르가르"</t>
    <phoneticPr fontId="10" type="noConversion"/>
  </si>
  <si>
    <t>도멘 로저 벨랑, 상트네 블랑 "꼼 드쉬"</t>
    <phoneticPr fontId="10" type="noConversion"/>
  </si>
  <si>
    <t>도멘 로저 벨랑, 상트네 루즈 1er Cru "그라비에"</t>
    <phoneticPr fontId="10" type="noConversion"/>
  </si>
  <si>
    <t>도멘 로저 벨랑, 상트네 루즈 1er Cru "보르가르"</t>
    <phoneticPr fontId="10" type="noConversion"/>
  </si>
  <si>
    <t>21NV402</t>
    <phoneticPr fontId="10" type="noConversion"/>
  </si>
  <si>
    <t>AC97401</t>
    <phoneticPr fontId="10" type="noConversion"/>
  </si>
  <si>
    <t>ACXX801</t>
    <phoneticPr fontId="10" type="noConversion"/>
  </si>
  <si>
    <t>3C21002</t>
    <phoneticPr fontId="10" type="noConversion"/>
  </si>
  <si>
    <t xml:space="preserve">레드카, 모하트 릿지 카베르네 소비뇽  </t>
    <phoneticPr fontId="10" type="noConversion"/>
  </si>
  <si>
    <t>10nv010</t>
    <phoneticPr fontId="10" type="noConversion"/>
  </si>
  <si>
    <t>Charles Roux Blanc de Blancs Demi Sec</t>
    <phoneticPr fontId="10" type="noConversion"/>
  </si>
  <si>
    <t>샤를루 블랑 드 블랑 드미섹</t>
    <phoneticPr fontId="10" type="noConversion"/>
  </si>
  <si>
    <t>10NV013</t>
    <phoneticPr fontId="10" type="noConversion"/>
  </si>
  <si>
    <t>뵈브 암발 로랑 트루페흐 무스까 로제</t>
    <phoneticPr fontId="10" type="noConversion"/>
  </si>
  <si>
    <t>Marlborough Estate Reserve Sauvignon Blanc</t>
    <phoneticPr fontId="10" type="noConversion"/>
  </si>
  <si>
    <t>3A24401</t>
    <phoneticPr fontId="10" type="noConversion"/>
  </si>
  <si>
    <t>메종 로쉬 벨렌, 뉘 생 조르주</t>
    <phoneticPr fontId="10" type="noConversion"/>
  </si>
  <si>
    <t>Veuve Ambal  Laurent Truffer muscat Rose</t>
    <phoneticPr fontId="10" type="noConversion"/>
  </si>
  <si>
    <t>AC19101</t>
    <phoneticPr fontId="10" type="noConversion"/>
  </si>
  <si>
    <t>로버트 오틀리, 페넌트 까베르네 소비뇽</t>
  </si>
  <si>
    <t>로버트 오틀리, 페넌트 샤도네</t>
  </si>
  <si>
    <t>보세</t>
    <phoneticPr fontId="10" type="noConversion"/>
  </si>
  <si>
    <t>알마 로사 엘 자발리 샤도네이</t>
    <phoneticPr fontId="10" type="noConversion"/>
  </si>
  <si>
    <t>알마 로사, 산타리타 힐스 샤도네이</t>
    <phoneticPr fontId="10" type="noConversion"/>
  </si>
  <si>
    <t>알마 로사, 산타리타 힐스 피노누아</t>
    <phoneticPr fontId="10" type="noConversion"/>
  </si>
  <si>
    <t>랭 트윈스 메릴 빈야드 샤도네이</t>
    <phoneticPr fontId="10" type="noConversion"/>
  </si>
  <si>
    <t>루씨아 바이 소버레너스 빈야드 샤도네이</t>
    <phoneticPr fontId="10" type="noConversion"/>
  </si>
  <si>
    <t>루씨아 바이 피쏘니 에스테이트 퀴베 샤도네이</t>
    <phoneticPr fontId="10" type="noConversion"/>
  </si>
  <si>
    <t>레드카, 에스테이트 샤도네이</t>
    <phoneticPr fontId="10" type="noConversion"/>
  </si>
  <si>
    <t>레드카, 모하트 릿지 샤도네이</t>
    <phoneticPr fontId="10" type="noConversion"/>
  </si>
  <si>
    <t>레드카, 소노마 코스트 샤도네이</t>
    <phoneticPr fontId="10" type="noConversion"/>
  </si>
  <si>
    <t>리아타 소노마 코스트 샤도네이</t>
    <phoneticPr fontId="10" type="noConversion"/>
  </si>
  <si>
    <t>스몰 바인즈 TBH 빈야드 소노마 코스트 샤도네이</t>
    <phoneticPr fontId="10" type="noConversion"/>
  </si>
  <si>
    <t>스몰 바인즈 소노마 코스트 샤도네이</t>
    <phoneticPr fontId="10" type="noConversion"/>
  </si>
  <si>
    <t>후프스, 후플라 나파벨리 샤도네이</t>
    <phoneticPr fontId="10" type="noConversion"/>
  </si>
  <si>
    <t>Rodolphe Demougeot Pommard 1er cru Charmots-Coeur des Dames</t>
    <phoneticPr fontId="10" type="noConversion"/>
  </si>
  <si>
    <t>Rodolphe Demougeot Meursault</t>
    <phoneticPr fontId="10" type="noConversion"/>
  </si>
  <si>
    <t>Rodolphe Demougeot Pommard</t>
    <phoneticPr fontId="10" type="noConversion"/>
  </si>
  <si>
    <t>Rodolphe Demougeot Beaune Les beaux Fougets</t>
    <phoneticPr fontId="10" type="noConversion"/>
  </si>
  <si>
    <t>Rodolphe Demougeot Bourgogne Chardonnay</t>
    <phoneticPr fontId="10" type="noConversion"/>
  </si>
  <si>
    <t>Rodolphe Demougeot Bourgogne Pinot Noir</t>
    <phoneticPr fontId="10" type="noConversion"/>
  </si>
  <si>
    <t>로돌프 드모조 포마르 1er Cru "샤르모 쿠르 데 담"</t>
    <phoneticPr fontId="10" type="noConversion"/>
  </si>
  <si>
    <t>로돌프 드모조 뫼르소</t>
    <phoneticPr fontId="10" type="noConversion"/>
  </si>
  <si>
    <t>로돌프 드모조 포마르</t>
    <phoneticPr fontId="10" type="noConversion"/>
  </si>
  <si>
    <t>로돌프 드모조 본 레 보 푸제</t>
    <phoneticPr fontId="10" type="noConversion"/>
  </si>
  <si>
    <t>로돌프 드모조 부르고뉴 샤르도네</t>
    <phoneticPr fontId="10" type="noConversion"/>
  </si>
  <si>
    <t>로돌프 드모조 부르고뉴 피노 누아</t>
    <phoneticPr fontId="10" type="noConversion"/>
  </si>
  <si>
    <t>Rodolphe Demougeot</t>
    <phoneticPr fontId="10" type="noConversion"/>
  </si>
  <si>
    <t>크리스토프 피뚜아 르메닐쉬르오제 그랑 크뤼 블랑 드 블랑</t>
    <phoneticPr fontId="10" type="noConversion"/>
  </si>
  <si>
    <t>Christophe Pitois Le Mesnil-sur-Oger Blanc de Blancs</t>
    <phoneticPr fontId="10" type="noConversion"/>
  </si>
  <si>
    <t>Christophe Pitois</t>
    <phoneticPr fontId="10" type="noConversion"/>
  </si>
  <si>
    <t>00MV014</t>
    <phoneticPr fontId="10" type="noConversion"/>
  </si>
  <si>
    <t>후플라 캘리포니아 카베르네 소비뇽</t>
    <phoneticPr fontId="10" type="noConversion"/>
  </si>
  <si>
    <t>Hoopla California Cabernet Sauvignon</t>
    <phoneticPr fontId="10" type="noConversion"/>
  </si>
  <si>
    <t>실버 스퍼 나파밸리 카베르네 소비뇽</t>
    <phoneticPr fontId="10" type="noConversion"/>
  </si>
  <si>
    <t>Silver Spur Napa Valley Cabernet Sauvignon</t>
    <phoneticPr fontId="10" type="noConversion"/>
  </si>
  <si>
    <t>Silver Spur</t>
    <phoneticPr fontId="10" type="noConversion"/>
  </si>
  <si>
    <t>메종 로쉬 벨렌, 뿔리니 몽라셰 비에유 비뉴</t>
    <phoneticPr fontId="10" type="noConversion"/>
  </si>
  <si>
    <t>Roche de Bellen Puligny Montrachet VV</t>
    <phoneticPr fontId="10" type="noConversion"/>
  </si>
  <si>
    <t>마스 데 앙페미에르 슈발리에 블랑 루베롱</t>
    <phoneticPr fontId="10" type="noConversion"/>
  </si>
  <si>
    <t>마스 데 앙페미에르 수르스 루즈 루베롱</t>
    <phoneticPr fontId="10" type="noConversion"/>
  </si>
  <si>
    <t>마스 데 앙페미에르 수르스 블랑 루베롱</t>
    <phoneticPr fontId="10" type="noConversion"/>
  </si>
  <si>
    <t>마스 데 앙페미에르 룰루 블랑</t>
    <phoneticPr fontId="10" type="noConversion"/>
  </si>
  <si>
    <t>마스 데 앙페미에르 잭 루즈</t>
    <phoneticPr fontId="10" type="noConversion"/>
  </si>
  <si>
    <t>Mas des Infirmieres JACK ROUGE</t>
    <phoneticPr fontId="10" type="noConversion"/>
  </si>
  <si>
    <t>Mas des Infirmieres LULU BLANC</t>
    <phoneticPr fontId="10" type="noConversion"/>
  </si>
  <si>
    <t>Mas des Infirmieres SOURCE BLANC AOP Luberon</t>
    <phoneticPr fontId="10" type="noConversion"/>
  </si>
  <si>
    <t>Mas des Infirmieres SOURCE ROUGE AOP Luberon</t>
    <phoneticPr fontId="10" type="noConversion"/>
  </si>
  <si>
    <t>Mas des Infirmieres CHEVALIER BLANC AOP Luberon</t>
    <phoneticPr fontId="10" type="noConversion"/>
  </si>
  <si>
    <t>Mas des Infirmieres</t>
    <phoneticPr fontId="10" type="noConversion"/>
  </si>
  <si>
    <t>말보로 에스테이트 리저브 소비뇽 블랑</t>
    <phoneticPr fontId="10" type="noConversion"/>
  </si>
  <si>
    <t>2D21001</t>
    <phoneticPr fontId="10" type="noConversion"/>
  </si>
  <si>
    <t>2D23002</t>
    <phoneticPr fontId="10" type="noConversion"/>
  </si>
  <si>
    <t>2B23002</t>
    <phoneticPr fontId="10" type="noConversion"/>
  </si>
  <si>
    <t>3A24003</t>
    <phoneticPr fontId="10" type="noConversion"/>
  </si>
  <si>
    <t>2C19004</t>
    <phoneticPr fontId="10" type="noConversion"/>
  </si>
  <si>
    <t>Luis Seabra Xisto Cru Tinto</t>
    <phoneticPr fontId="10" type="noConversion"/>
  </si>
  <si>
    <t>2C19003</t>
    <phoneticPr fontId="10" type="noConversion"/>
  </si>
  <si>
    <t>Luis Seabra Xisto Ilimitado Tinto</t>
    <phoneticPr fontId="10" type="noConversion"/>
  </si>
  <si>
    <r>
      <rPr>
        <b/>
        <sz val="10"/>
        <color indexed="8"/>
        <rFont val="맑은 고딕"/>
        <family val="3"/>
        <charset val="129"/>
      </rPr>
      <t xml:space="preserve">용량 </t>
    </r>
    <r>
      <rPr>
        <b/>
        <sz val="10"/>
        <color indexed="8"/>
        <rFont val="Century Gothic"/>
        <family val="2"/>
      </rPr>
      <t>ml</t>
    </r>
    <phoneticPr fontId="10" type="noConversion"/>
  </si>
  <si>
    <t>빈티지</t>
    <phoneticPr fontId="10" type="noConversion"/>
  </si>
  <si>
    <t>레귀에뜨-호믈로 로제 브륏 쎄파쥬 도트르푸아</t>
    <phoneticPr fontId="10" type="noConversion"/>
  </si>
  <si>
    <t>레귀에뜨-호믈로 블랑드블랑 엑스트라 브륏 쎄파쥬 도트르푸아</t>
    <phoneticPr fontId="10" type="noConversion"/>
  </si>
  <si>
    <t>Domaine d'Auvenay Bourgogne Aligote</t>
    <phoneticPr fontId="10" type="noConversion"/>
  </si>
  <si>
    <t>Domaine d'Auvenay</t>
    <phoneticPr fontId="10" type="noConversion"/>
  </si>
  <si>
    <t>도멘 도브네 부르고뉴 알리고떼</t>
    <phoneticPr fontId="10" type="noConversion"/>
  </si>
  <si>
    <t>Domaine d'Auvenay Auxey Duresses "Les Clous"</t>
    <phoneticPr fontId="10" type="noConversion"/>
  </si>
  <si>
    <t>도멘 도브네 옥세 듀레스 "레 끌루"</t>
    <phoneticPr fontId="10" type="noConversion"/>
  </si>
  <si>
    <t>Auxey Duresses</t>
    <phoneticPr fontId="10" type="noConversion"/>
  </si>
  <si>
    <t xml:space="preserve"> Aligote</t>
    <phoneticPr fontId="10" type="noConversion"/>
  </si>
  <si>
    <t>Domaine Leroy Vosne Romanee "Les Beaux Monts"</t>
    <phoneticPr fontId="10" type="noConversion"/>
  </si>
  <si>
    <t>Domaine Leroy</t>
    <phoneticPr fontId="10" type="noConversion"/>
  </si>
  <si>
    <t>도멘 르로아 본 로마네"레 보 몽"</t>
    <phoneticPr fontId="10" type="noConversion"/>
  </si>
  <si>
    <t>도멘 르로아 뉘이 생 조르주"오 잘로"</t>
    <phoneticPr fontId="10" type="noConversion"/>
  </si>
  <si>
    <t>Domaine Leroy Nuits St. Georges "Aux Allots"</t>
    <phoneticPr fontId="10" type="noConversion"/>
  </si>
  <si>
    <t xml:space="preserve"> Nuits St. Georges</t>
    <phoneticPr fontId="10" type="noConversion"/>
  </si>
  <si>
    <t>도멘 르로아 본 로마네"오 제네브리에르"</t>
    <phoneticPr fontId="10" type="noConversion"/>
  </si>
  <si>
    <t>Domaine Leroy Vosne Romanee "Aux Genaivrieres"</t>
    <phoneticPr fontId="10" type="noConversion"/>
  </si>
  <si>
    <t>메종 르로아 뫼르소 1er Cru 레 페리에르</t>
    <phoneticPr fontId="10" type="noConversion"/>
  </si>
  <si>
    <t>Maison Leroy Mersault 1er Cru Les perrieres</t>
    <phoneticPr fontId="10" type="noConversion"/>
  </si>
  <si>
    <t>Mersault</t>
    <phoneticPr fontId="10" type="noConversion"/>
  </si>
  <si>
    <t>메종 르로아 뫼르소</t>
    <phoneticPr fontId="10" type="noConversion"/>
  </si>
  <si>
    <t>메종 르로아 사비니 레 본 "레 하또스"</t>
    <phoneticPr fontId="10" type="noConversion"/>
  </si>
  <si>
    <t>Maison Leroy Savigny Les Beaune "Les Ratausses"</t>
    <phoneticPr fontId="10" type="noConversion"/>
  </si>
  <si>
    <t>3A24403</t>
    <phoneticPr fontId="10" type="noConversion"/>
  </si>
  <si>
    <t>메종 르로아 뫼르소 1er Cru "레 페리에르"</t>
    <phoneticPr fontId="10" type="noConversion"/>
  </si>
  <si>
    <t>Maison Leroy  Mersault 1er Cru Les perrieres</t>
    <phoneticPr fontId="10" type="noConversion"/>
  </si>
  <si>
    <t>메종 르로아 샤샤뉴 몽라셰 1er Cru 레 슈네보</t>
    <phoneticPr fontId="10" type="noConversion"/>
  </si>
  <si>
    <t>Maison Leroy Chassagne Montrachet 1er Cru Les Chenevottes</t>
    <phoneticPr fontId="10" type="noConversion"/>
  </si>
  <si>
    <t>Maison Leroy Chassagne Montrachet 1er Cru Morgeot</t>
    <phoneticPr fontId="10" type="noConversion"/>
  </si>
  <si>
    <t>Savigny Les Beaune</t>
    <phoneticPr fontId="10" type="noConversion"/>
  </si>
  <si>
    <t xml:space="preserve">Mersault </t>
    <phoneticPr fontId="10" type="noConversion"/>
  </si>
  <si>
    <t>메종 르로아 샤샤뉴 몽라셰 1er Cru 모죠</t>
    <phoneticPr fontId="10" type="noConversion"/>
  </si>
  <si>
    <t>메종 르로아 뿔리니 몽라셰 1er Cru "레 폴라티에"</t>
    <phoneticPr fontId="10" type="noConversion"/>
  </si>
  <si>
    <t>Maison Leroy Puligny Montrachet 1er Cru Les Folatieres</t>
    <phoneticPr fontId="10" type="noConversion"/>
  </si>
  <si>
    <t>Maison Leroy CHOREY LES BEAUNE</t>
    <phoneticPr fontId="10" type="noConversion"/>
  </si>
  <si>
    <t>메종 르로아 쇼레 레 본</t>
    <phoneticPr fontId="10" type="noConversion"/>
  </si>
  <si>
    <t>CHOREY LES BEAUNE</t>
    <phoneticPr fontId="10" type="noConversion"/>
  </si>
  <si>
    <t>메종 르로아 상트네</t>
    <phoneticPr fontId="10" type="noConversion"/>
  </si>
  <si>
    <t>Maison Leroy Santenay</t>
    <phoneticPr fontId="10" type="noConversion"/>
  </si>
  <si>
    <t>Maison Leroy  Meursault</t>
    <phoneticPr fontId="10" type="noConversion"/>
  </si>
  <si>
    <t>메종 르로아 몽텔리</t>
    <phoneticPr fontId="10" type="noConversion"/>
  </si>
  <si>
    <t>Maison Leroy  Monthelie</t>
    <phoneticPr fontId="10" type="noConversion"/>
  </si>
  <si>
    <t>Monthelie</t>
    <phoneticPr fontId="10" type="noConversion"/>
  </si>
  <si>
    <t>메종 르로아 뉘이 생 조르주</t>
    <phoneticPr fontId="10" type="noConversion"/>
  </si>
  <si>
    <t>Maison Leroy Nuits Saint Georges</t>
    <phoneticPr fontId="10" type="noConversion"/>
  </si>
  <si>
    <t>30NV007</t>
    <phoneticPr fontId="10" type="noConversion"/>
  </si>
  <si>
    <t>메종 르로아 부르고뉴 블랑 "플뢰르 드 빈느"</t>
    <phoneticPr fontId="10" type="noConversion"/>
  </si>
  <si>
    <t>Maison Leroy  Bourgogne Blanc "Fleurs de Vignes"</t>
    <phoneticPr fontId="10" type="noConversion"/>
  </si>
  <si>
    <t>메종 르로아 보졸레 빌라쥬 프리뫼르</t>
    <phoneticPr fontId="10" type="noConversion"/>
  </si>
  <si>
    <t>Maison Leroy Beaujolais Villages Primeur</t>
    <phoneticPr fontId="10" type="noConversion"/>
  </si>
  <si>
    <t xml:space="preserve">Beaujolais </t>
    <phoneticPr fontId="10" type="noConversion"/>
  </si>
  <si>
    <t>도멘 르로아 로마네 생 비방</t>
    <phoneticPr fontId="10" type="noConversion"/>
  </si>
  <si>
    <t>Domaine Leroy Romanee St Vivant</t>
    <phoneticPr fontId="10" type="noConversion"/>
  </si>
  <si>
    <t xml:space="preserve">릿지 리톤 스프링 </t>
    <phoneticPr fontId="10" type="noConversion"/>
  </si>
  <si>
    <t>Ridge Lytton Estate Petite Sirah</t>
    <phoneticPr fontId="10" type="noConversion"/>
  </si>
  <si>
    <t>릿지 리톤 에스테이트 쁘띠 시라</t>
    <phoneticPr fontId="10" type="noConversion"/>
  </si>
  <si>
    <t>California-lodi</t>
    <phoneticPr fontId="10" type="noConversion"/>
  </si>
  <si>
    <t>샤토 드 라 갸르딘, 케란느</t>
    <phoneticPr fontId="10" type="noConversion"/>
  </si>
  <si>
    <t>Chateau de la Gardine, Cairanne</t>
    <phoneticPr fontId="10" type="noConversion"/>
  </si>
  <si>
    <t>Column1</t>
  </si>
  <si>
    <t>품번</t>
  </si>
  <si>
    <t>품명</t>
  </si>
  <si>
    <t>규격</t>
  </si>
  <si>
    <t>단위</t>
  </si>
  <si>
    <t>용마로지스</t>
  </si>
  <si>
    <t>본사창고(CDV)</t>
  </si>
  <si>
    <t>용마(마케팅부)</t>
  </si>
  <si>
    <t>용마(영업1부)</t>
  </si>
  <si>
    <t>용마(영업2부)</t>
  </si>
  <si>
    <t>0</t>
  </si>
  <si>
    <t>EA</t>
  </si>
  <si>
    <t>9F00301</t>
  </si>
  <si>
    <t>19년_1본입 종이 케이스</t>
  </si>
  <si>
    <t>B/T</t>
  </si>
  <si>
    <t>9F19107</t>
  </si>
  <si>
    <t>1본입 종이쇼핑백(까브드뱅)</t>
  </si>
  <si>
    <t>9F19105</t>
  </si>
  <si>
    <t>2본입 종이쇼핑백(까브드뱅)</t>
  </si>
  <si>
    <t>750</t>
  </si>
  <si>
    <t>2418031</t>
  </si>
  <si>
    <t>AD 어덴덤 스테이지코치 빈야드 애틀라스 피크 카베르네 소비뇽</t>
  </si>
  <si>
    <t>2420005</t>
  </si>
  <si>
    <t>AR 알마 로사 산타리타 힐스 피노누아</t>
  </si>
  <si>
    <t>AS 안셀미 산 빈센죠 베네토</t>
  </si>
  <si>
    <t>3123401</t>
  </si>
  <si>
    <t>3124401</t>
  </si>
  <si>
    <t>3121002</t>
  </si>
  <si>
    <t>AS 안셀미 카피텔 크로체 베네토</t>
  </si>
  <si>
    <t>AS 안셀미 카피텔리 베네토 375ml</t>
  </si>
  <si>
    <t>375</t>
  </si>
  <si>
    <t>3120804</t>
  </si>
  <si>
    <t>500</t>
  </si>
  <si>
    <t>61XX402</t>
  </si>
  <si>
    <t>AT 알테시노 그라파 BDM 리제르바 500ml</t>
  </si>
  <si>
    <t>2119401</t>
  </si>
  <si>
    <t>AT 알테시노 로쏘 IGT 토스카나</t>
  </si>
  <si>
    <t>2118533</t>
  </si>
  <si>
    <t>AT 알테시노 브루넬로디몬탈치노</t>
  </si>
  <si>
    <t>2117823</t>
  </si>
  <si>
    <t>AT 알테시노 브루넬로디몬탈치노 리제르바</t>
  </si>
  <si>
    <t>2118031</t>
  </si>
  <si>
    <t>AT 알테시노 브루넬로디몬탈치노 몬토솔리</t>
  </si>
  <si>
    <t>AT알테시노  비앙코 IGT 토스카나</t>
  </si>
  <si>
    <t>3122402</t>
  </si>
  <si>
    <t>2019866</t>
  </si>
  <si>
    <t>BL 끌로 드 부조 그랑 크뤼</t>
  </si>
  <si>
    <t>2020672</t>
  </si>
  <si>
    <t>BL 뉘이 생 조르주 1er Cru 레 프륄리에</t>
  </si>
  <si>
    <t>BL 부르고뉴 샤르도네 퀴베 리저브</t>
  </si>
  <si>
    <t>3020041</t>
  </si>
  <si>
    <t>3016501</t>
  </si>
  <si>
    <t>BL 부르고뉴 샤르도네 퀴베 리저브 375ml</t>
  </si>
  <si>
    <t>BL 부르고뉴 피노누아 퀴베 리저브</t>
  </si>
  <si>
    <t>2022024</t>
  </si>
  <si>
    <t>3022844</t>
  </si>
  <si>
    <t>BL 뿔리니 몽라셰 1er Cru 레 샹 갱</t>
  </si>
  <si>
    <t>BL 뿔리니 몽라셰 1er Cru 레 폴라티에</t>
  </si>
  <si>
    <t>3021852</t>
  </si>
  <si>
    <t>BL 뿔리니 몽라셰 비에유 비뉴</t>
  </si>
  <si>
    <t>2017824</t>
  </si>
  <si>
    <t>BL 사비니 레 본</t>
  </si>
  <si>
    <t>3021701</t>
  </si>
  <si>
    <t>BL 샤블리 비에유비뉴</t>
  </si>
  <si>
    <t>2018865</t>
  </si>
  <si>
    <t>BL 샹볼 뮈지니 1er Cru 레 퓌</t>
  </si>
  <si>
    <t>3022853</t>
  </si>
  <si>
    <t>BL 코르통 샤를마뉴 그랑 크뤼</t>
  </si>
  <si>
    <t>ACXX021</t>
  </si>
  <si>
    <t>BM 블랜디스 마데이라 5년 레제르바 500ml</t>
  </si>
  <si>
    <t>11NV014</t>
  </si>
  <si>
    <t>BO 보르고 몰리노 모스카토</t>
  </si>
  <si>
    <t>BS 비온디 산티 BdM DOCG</t>
  </si>
  <si>
    <t>1500</t>
  </si>
  <si>
    <t>BS 비온디 산티 BdM DOCG 리제르바</t>
  </si>
  <si>
    <t>2116024</t>
  </si>
  <si>
    <t>2199424</t>
  </si>
  <si>
    <t>2121831</t>
  </si>
  <si>
    <t>BS 비온디 산티 로쏘 디 몬탈치노</t>
  </si>
  <si>
    <t>2118042</t>
  </si>
  <si>
    <t>CA 카시나 아델라이데 바롤로</t>
  </si>
  <si>
    <t>2021099</t>
  </si>
  <si>
    <t>CC 클로 드 라 샤펠 볼네 1er Cru 타이유피에 비에유 비뉴</t>
  </si>
  <si>
    <t>CD 꿀리 뒤떼이 레 그라비에</t>
  </si>
  <si>
    <t>2020022</t>
  </si>
  <si>
    <t/>
  </si>
  <si>
    <t>80XX808</t>
  </si>
  <si>
    <t>CH 보틀 스토퍼</t>
  </si>
  <si>
    <t>80XX805</t>
  </si>
  <si>
    <t>CH 알루미늄 아이스 버켓 1본입</t>
  </si>
  <si>
    <t>80XX806</t>
  </si>
  <si>
    <t>CH 알루미늄 아이스 버켓 4본입</t>
  </si>
  <si>
    <t>0096804</t>
  </si>
  <si>
    <t>CH 찰스 하이직 라 콜렉시옹 크라예 블랑 데 밀레네르 GB</t>
  </si>
  <si>
    <t>00NV804</t>
  </si>
  <si>
    <t>CH 찰스 하이직 로제 리저브 GB</t>
  </si>
  <si>
    <t>CH 찰스 하이직 로제 밀레짐</t>
  </si>
  <si>
    <t>0012401</t>
  </si>
  <si>
    <t>0006404</t>
  </si>
  <si>
    <t>CH 찰스 하이직 로제 밀레짐 1.5L WB</t>
  </si>
  <si>
    <t>0006401</t>
  </si>
  <si>
    <t>CH 찰스 하이직 로제 밀레짐 3L WB</t>
  </si>
  <si>
    <t>3000</t>
  </si>
  <si>
    <t>00NV801</t>
  </si>
  <si>
    <t>CH 찰스 하이직 브륏 리저브</t>
  </si>
  <si>
    <t>00NV806</t>
  </si>
  <si>
    <t>CH 찰스 하이직 브륏 리저브 1.5L</t>
  </si>
  <si>
    <t>00NV805</t>
  </si>
  <si>
    <t>CH 찰스 하이직 브륏 리저브 375ml</t>
  </si>
  <si>
    <t>CH 찰스 하이직 브륏 밀레짐</t>
  </si>
  <si>
    <t>0013801</t>
  </si>
  <si>
    <t>0018801</t>
  </si>
  <si>
    <t>CH 찰스 하이직 브륏 밀레짐 GB</t>
  </si>
  <si>
    <t>0013802</t>
  </si>
  <si>
    <t>0007804</t>
  </si>
  <si>
    <t>CH 찰스 하이직 블랑 데 밀레네르 GB</t>
  </si>
  <si>
    <t>00MV401</t>
  </si>
  <si>
    <t>CH 찰스 하이직 샴페인 찰리 WB</t>
  </si>
  <si>
    <t>2D22002</t>
  </si>
  <si>
    <t>CK 차카나 누나 에스테이트 말벡(6입)</t>
  </si>
  <si>
    <t>2D20005</t>
  </si>
  <si>
    <t>CK 차카나 아이니 말벡</t>
  </si>
  <si>
    <t>CK 차카나 아이니 샤르도네</t>
  </si>
  <si>
    <t>3D21001</t>
  </si>
  <si>
    <t>3021049</t>
  </si>
  <si>
    <t>CL 샤블리</t>
  </si>
  <si>
    <t>3020701</t>
  </si>
  <si>
    <t>CL 샤블리 "레 자딜레"</t>
  </si>
  <si>
    <t>3022704</t>
  </si>
  <si>
    <t>3021065</t>
  </si>
  <si>
    <t>CL 샤블리 "샹트 메흘르"</t>
  </si>
  <si>
    <t>00MV014</t>
  </si>
  <si>
    <t>CP 크리스토프 피뚜아 르메닐쉬르오제 그랑 크뤼 블랑 드 블랑</t>
  </si>
  <si>
    <t>3420501</t>
  </si>
  <si>
    <t>CR 크루 와이너리 샤르도네 산타 루치아 하이랜즈 몬테레이</t>
  </si>
  <si>
    <t>3421503</t>
  </si>
  <si>
    <t>CR 크루 와이너리 언오크드 샤르도네 아로요세코 몬테레이</t>
  </si>
  <si>
    <t>2418531</t>
  </si>
  <si>
    <t>CR 크루 와이너리 피노누아 몬테레이</t>
  </si>
  <si>
    <t>2421505</t>
  </si>
  <si>
    <t>CR 크루 와이너리 피노누아 산타 루치아 하이랜즈 몬테레이</t>
  </si>
  <si>
    <t>DD 도멘 기 &amp; 이반 뒤폴레르 뉘 생 조르쥬 레 크루 프라 우</t>
  </si>
  <si>
    <t>2019079</t>
  </si>
  <si>
    <t>2019069</t>
  </si>
  <si>
    <t>DD 도멘 기 &amp; 이반 뒤폴레르 볼네 앙 보</t>
  </si>
  <si>
    <t>3020068</t>
  </si>
  <si>
    <t>DD 도멘 기 &amp; 이반 뒤폴레르 부르고뉴 알리고테 블랑 비에이 비뉴</t>
  </si>
  <si>
    <t>2021083</t>
  </si>
  <si>
    <t>DD 도멘 기 &amp; 이반 뒤폴레르 부르고뉴 오뜨 코트 드 뉘 16eme 루즈</t>
  </si>
  <si>
    <t>3021851</t>
  </si>
  <si>
    <t>DD 도멘 기 &amp; 이반 뒤폴레르 부르고뉴 오뜨 코트 드 뉘 16eme 블랑</t>
  </si>
  <si>
    <t>DD 도멘 기 &amp; 이반 뒤폴레르 부르고뉴 오뜨 코트 드 뉘 드모아젤 위게뜨 블랑</t>
  </si>
  <si>
    <t>3021064</t>
  </si>
  <si>
    <t>2020083</t>
  </si>
  <si>
    <t>DD 도멘 기 &amp; 이반 뒤폴레르 부르고뉴 오뜨 코트 드 뉘 레 담 위게뜨 루즈</t>
  </si>
  <si>
    <t>2019078</t>
  </si>
  <si>
    <t>DD 도멘 기 &amp; 이반 뒤폴레르 포마르 레 보무리앙</t>
  </si>
  <si>
    <t>2019080</t>
  </si>
  <si>
    <t>DD 도멘 기 &amp; 이반 뒤폴레르 픽생 1er Cru 클로 뒤 샤피트르</t>
  </si>
  <si>
    <t>DF 도프 게부르츠트라미너 그랑 크뤼 "브랑"</t>
  </si>
  <si>
    <t>3018044</t>
  </si>
  <si>
    <t>2021401</t>
  </si>
  <si>
    <t>DF 도프 알자스 피노누아</t>
  </si>
  <si>
    <t>DP 도팡 리저브 레드</t>
  </si>
  <si>
    <t>2023077</t>
  </si>
  <si>
    <t>2118021</t>
  </si>
  <si>
    <t>EF 셰그</t>
  </si>
  <si>
    <t>2119820</t>
  </si>
  <si>
    <t>EF 티톨로</t>
  </si>
  <si>
    <t>2619504</t>
  </si>
  <si>
    <t>EM 에밀리아나 SDO 시라</t>
  </si>
  <si>
    <t>EM 에밀리아나 나뚜라 메를로</t>
  </si>
  <si>
    <t>2620406</t>
  </si>
  <si>
    <t>EM 에밀리아나 나뚜라 샤르도네 375ml</t>
  </si>
  <si>
    <t>EM 에밀리아나 나뚜라 시라</t>
  </si>
  <si>
    <t>EM 에밀리아나 나뚜라 카르메네르</t>
  </si>
  <si>
    <t>EM 에밀리아나 나뚜라 카베르네 소비뇽</t>
  </si>
  <si>
    <t>2621019</t>
  </si>
  <si>
    <t>EM 에밀리아나 나뚜라 카베르네 소비뇽 375ml</t>
  </si>
  <si>
    <t>2621409</t>
  </si>
  <si>
    <t>EM 에밀리아나 노바스 샤르도네(신규라벨)</t>
  </si>
  <si>
    <t>3624001</t>
  </si>
  <si>
    <t>2623802</t>
  </si>
  <si>
    <t>EM 에밀리아나 노바스 카베르네 소비뇽(신규라벨)</t>
  </si>
  <si>
    <t>EM 에밀리아나 노바스 피노누아(신규라벨)</t>
  </si>
  <si>
    <t>2622027</t>
  </si>
  <si>
    <t>EM 에밀리아나 아도베 말벡</t>
  </si>
  <si>
    <t>2620418</t>
  </si>
  <si>
    <t>EM 에밀리아나 아도베 메를로</t>
  </si>
  <si>
    <t>2619016</t>
  </si>
  <si>
    <t>EM 에밀리아나 아도베 시라</t>
  </si>
  <si>
    <t>2621014</t>
  </si>
  <si>
    <t>EM 에밀리아나 아도베 카베르네 소비뇽</t>
  </si>
  <si>
    <t>2623001</t>
  </si>
  <si>
    <t>16NV009</t>
  </si>
  <si>
    <t>EM 에밀리아나 아말루나</t>
  </si>
  <si>
    <t>EM 에밀리아나 코얌</t>
  </si>
  <si>
    <t>2622030</t>
  </si>
  <si>
    <t>2621028</t>
  </si>
  <si>
    <t>EM 에밀리아나 코얌(20주년 에디션)</t>
  </si>
  <si>
    <t>3422002</t>
  </si>
  <si>
    <t>FP 페스 파커 샤르도네 산타바바라 카운티</t>
  </si>
  <si>
    <t>GA 브뤼넬 드 라 가르딘 꼬뜨 뒤 론 루즈</t>
  </si>
  <si>
    <t>2021003</t>
  </si>
  <si>
    <t>2020081</t>
  </si>
  <si>
    <t>GA 브뤼넬 드 라 가르딘 꼬르나스</t>
  </si>
  <si>
    <t>3021067</t>
  </si>
  <si>
    <t>GA 브뤼넬 드 라 가르딘 꽁드리유</t>
  </si>
  <si>
    <t>2021082</t>
  </si>
  <si>
    <t>GA 브뤼넬 드 라 가르딘 에르미타주</t>
  </si>
  <si>
    <t>2023004</t>
  </si>
  <si>
    <t>GA 브뤼넬 드 라 가르딘 케란느</t>
  </si>
  <si>
    <t>2017425</t>
  </si>
  <si>
    <t>GA 샤또 드 라 가르딘 샤또뇌프 뒤 빠프 가스톤 필립</t>
  </si>
  <si>
    <t>2017074</t>
  </si>
  <si>
    <t>GA 샤또 드 라 가르딘 샤또뇌프 뒤 빠프 이모뗄</t>
  </si>
  <si>
    <t>ACXX003</t>
  </si>
  <si>
    <t>GH 그라함 10년 토니 포트</t>
  </si>
  <si>
    <t>200</t>
  </si>
  <si>
    <t>ACXX004</t>
  </si>
  <si>
    <t>GH 그라함 20년 토니 포트</t>
  </si>
  <si>
    <t>ACXX007</t>
  </si>
  <si>
    <t>GH 그라함 30년 토니 포트</t>
  </si>
  <si>
    <t>ACXX023</t>
  </si>
  <si>
    <t>GH 그라함 40년 토니 포트</t>
  </si>
  <si>
    <t>ACXX036</t>
  </si>
  <si>
    <t>GH 그라함 50년 토니 포트</t>
  </si>
  <si>
    <t>ACXX025</t>
  </si>
  <si>
    <t>GH 그라함 더 토니 포트</t>
  </si>
  <si>
    <t>GH 그라함 레이트 바틀드 빈티지 포트</t>
  </si>
  <si>
    <t>AC19101</t>
  </si>
  <si>
    <t>ACXX028</t>
  </si>
  <si>
    <t>GH 그라함 블렌드 넘버12</t>
  </si>
  <si>
    <t>ACXX022</t>
  </si>
  <si>
    <t>GH 그라함 블렌드 넘버5</t>
  </si>
  <si>
    <t>AC94001</t>
  </si>
  <si>
    <t>GH 그라함 빈티지 포트 1994 WB</t>
  </si>
  <si>
    <t>ACXX027</t>
  </si>
  <si>
    <t>GH 그라함 식스 그레이프(신규보틀)</t>
  </si>
  <si>
    <t>AC97401</t>
  </si>
  <si>
    <t>GH 그라함 싱글 하베스트 토니 포트 1997</t>
  </si>
  <si>
    <t>ACXX014</t>
  </si>
  <si>
    <t>GH 그라함 엑스트라 드라이 화이트 포트</t>
  </si>
  <si>
    <t>ACXX001</t>
  </si>
  <si>
    <t>GH 그라함 파인 루비 포트</t>
  </si>
  <si>
    <t>ACXX029</t>
  </si>
  <si>
    <t>GH 미니 셀렉션 팩(50mL*5)</t>
  </si>
  <si>
    <t>50</t>
  </si>
  <si>
    <t>GH 알타노</t>
  </si>
  <si>
    <t>3019443</t>
  </si>
  <si>
    <t>HB 샤토 그랑 주가 소테른</t>
  </si>
  <si>
    <t>HP 후플라 나파밸리 샤르도네</t>
  </si>
  <si>
    <t>3420014</t>
  </si>
  <si>
    <t>2421801</t>
  </si>
  <si>
    <t>HP 후플라 캘리포니아 카베르네 소비뇽</t>
  </si>
  <si>
    <t>3021445</t>
  </si>
  <si>
    <t>IC 이콰나 샤블리</t>
  </si>
  <si>
    <t>LB 램본 진판델</t>
  </si>
  <si>
    <t>2418129</t>
  </si>
  <si>
    <t>LB 램본 카베르네 소비뇽</t>
  </si>
  <si>
    <t>2417528</t>
  </si>
  <si>
    <t>LC 레이크 찰리스 네스트 소비뇽 블랑</t>
  </si>
  <si>
    <t>3A23403</t>
  </si>
  <si>
    <t>3A24403</t>
  </si>
  <si>
    <t>LC 레이크 찰리스 랩터 소비뇽 블랑</t>
  </si>
  <si>
    <t>3A23003</t>
  </si>
  <si>
    <t>3A24003</t>
  </si>
  <si>
    <t>2A21001</t>
  </si>
  <si>
    <t>LC 레이크 찰리스 랩터 피노누아</t>
  </si>
  <si>
    <t>LC 레이크 찰리스 팔콘 소비뇽 블랑</t>
  </si>
  <si>
    <t>3A24001</t>
  </si>
  <si>
    <t>3A24401</t>
  </si>
  <si>
    <t>LC 말보로 에스테이트 리저브 소비뇽 블랑</t>
  </si>
  <si>
    <t>00MV006</t>
  </si>
  <si>
    <t>LG 레귀에뜨-호믈로 브륏 쎄파쥬 도트르푸아</t>
  </si>
  <si>
    <t>00MV008</t>
  </si>
  <si>
    <t>LG 레귀에뜨-호믈로 블랑 드 블랑 쎄파쥬 도트르푸아</t>
  </si>
  <si>
    <t>LM 루이 미쉘 샤블리</t>
  </si>
  <si>
    <t>3023039</t>
  </si>
  <si>
    <t>LM 루이 미쉘 샤블리 1er Cru "몬테 드 토네르"</t>
  </si>
  <si>
    <t>3022042</t>
  </si>
  <si>
    <t>LM 루이 미쉘 샤블리 1er Cru "뷔토"</t>
  </si>
  <si>
    <t>LM 루이 미쉘 샤블리 그랑크뤼 "그르누이"</t>
  </si>
  <si>
    <t>3022406</t>
  </si>
  <si>
    <t>3022407</t>
  </si>
  <si>
    <t>LM 루이 미쉘 샤블리 그랑크뤼 "레 끌로"</t>
  </si>
  <si>
    <t>3022408</t>
  </si>
  <si>
    <t>LM 루이 미쉘 샤블리 그랑크뤼 "보데지르"</t>
  </si>
  <si>
    <t>3017437</t>
  </si>
  <si>
    <t>LR 르로아(메) 뫼르소</t>
  </si>
  <si>
    <t>2025001</t>
  </si>
  <si>
    <t>LR 보졸레 빌라쥬 프리뫼르</t>
  </si>
  <si>
    <t>LS 루이스 세아브라 시스토 일리미타도 브랑코</t>
  </si>
  <si>
    <t>3C21001</t>
  </si>
  <si>
    <t>3C21002</t>
  </si>
  <si>
    <t>LS 루이스 세아브라 시스토 크루 브랑코</t>
  </si>
  <si>
    <t>3421602</t>
  </si>
  <si>
    <t>LT 랭 트윈스 메릴 빈야드 샤르도네</t>
  </si>
  <si>
    <t>2418504</t>
  </si>
  <si>
    <t>LT 랭 트윈스 미드나잇 리저브</t>
  </si>
  <si>
    <t>2419503</t>
  </si>
  <si>
    <t>LT 랭 트윈스 원헌드레드 빈야드 쁘띠 시라</t>
  </si>
  <si>
    <t>2020018</t>
  </si>
  <si>
    <t>MA 샤토 로셰 가르다</t>
  </si>
  <si>
    <t>MA 샤토 마이에</t>
  </si>
  <si>
    <t>2019416</t>
  </si>
  <si>
    <t>MA 샤토 뷰 샹트카유</t>
  </si>
  <si>
    <t>2020017</t>
  </si>
  <si>
    <t>3024002</t>
  </si>
  <si>
    <t>MD 마스 데 앙페미에르 룰루 블랑</t>
  </si>
  <si>
    <t>3024003</t>
  </si>
  <si>
    <t>MD 마스 데 앙페미에르 수르스 블랑 루베롱</t>
  </si>
  <si>
    <t>2023078</t>
  </si>
  <si>
    <t>MD 마스 데 앙페미에르 잭 루즈</t>
  </si>
  <si>
    <t>3021060</t>
  </si>
  <si>
    <t>MG 로돌프 드모조 부르고뉴 샤르도네</t>
  </si>
  <si>
    <t>2021076</t>
  </si>
  <si>
    <t>MG 로돌프 드모조 부르고뉴 피노 누아</t>
  </si>
  <si>
    <t>2021078</t>
  </si>
  <si>
    <t>MG 로돌프 드모조 포마르</t>
  </si>
  <si>
    <t>1124001</t>
  </si>
  <si>
    <t>PE 펠라사 모스카토 다스티</t>
  </si>
  <si>
    <t>2118039</t>
  </si>
  <si>
    <t>PE 펠라사 바롤로 산 로렌조 디 베르두노</t>
  </si>
  <si>
    <t>PE 펠라사 투치 로에로 아르네이스</t>
  </si>
  <si>
    <t>2419525</t>
  </si>
  <si>
    <t>PF 피터 프레너스 메를로</t>
  </si>
  <si>
    <t>2418530</t>
  </si>
  <si>
    <t>PF 피터 프레너스 브렌들린 빈야드 진판델</t>
  </si>
  <si>
    <t>3422502</t>
  </si>
  <si>
    <t>PS 루씨 바이 피쏘니 피코 블랑코</t>
  </si>
  <si>
    <t>3421501</t>
  </si>
  <si>
    <t>PS 루씨아 바이 피쏘니 에스테이트 퀴베 샤르도네</t>
  </si>
  <si>
    <t>2019426</t>
  </si>
  <si>
    <t>RB 로저 벨랑 상트네 루즈 1er Cru "그라비에"</t>
  </si>
  <si>
    <t>2019425</t>
  </si>
  <si>
    <t>RB 로저 벨랑 상트네 루즈 1er Cru "꼼"</t>
  </si>
  <si>
    <t>3022402</t>
  </si>
  <si>
    <t>RB 로저 벨랑 상트네 블랑 "꼼 드쉬"</t>
  </si>
  <si>
    <t>2020420</t>
  </si>
  <si>
    <t>RB 로저 벨랑 샤샤뉴 몽라셰 루즈 1er Cru "모조 끌로 피뚜아"</t>
  </si>
  <si>
    <t>3419403</t>
  </si>
  <si>
    <t>RE 레드카 모하트 릿지 샤르도네</t>
  </si>
  <si>
    <t>3419404</t>
  </si>
  <si>
    <t>RE 레드카 소노마 코스트 샤르도네</t>
  </si>
  <si>
    <t>1H19001</t>
  </si>
  <si>
    <t>RF 라피니 클래식 퀴베</t>
  </si>
  <si>
    <t>RG 릿지 리톤 스프링</t>
  </si>
  <si>
    <t>2423018</t>
  </si>
  <si>
    <t>2422001</t>
  </si>
  <si>
    <t>RG 릿지 쓰리 밸리스 소노마 카운티</t>
  </si>
  <si>
    <t>2423003</t>
  </si>
  <si>
    <t>RG 릿지 파가니 랜치 진판델</t>
  </si>
  <si>
    <t>3418502</t>
  </si>
  <si>
    <t>RL 렐릭 더 세이지 샤르도네 소노마코스트</t>
  </si>
  <si>
    <t>3418503</t>
  </si>
  <si>
    <t>RL 렐릭 슈퍼문 샤르도네 소노마 코스트</t>
  </si>
  <si>
    <t>4720801</t>
  </si>
  <si>
    <t>RO 로버트 오틀리 비치헛 핑크 모스카토</t>
  </si>
  <si>
    <t>RO 로버트 오틀리 시그니처 샤르도네</t>
  </si>
  <si>
    <t>3723805</t>
  </si>
  <si>
    <t>RO 로버트 오틀리 시그니처 소비뇽 블랑</t>
  </si>
  <si>
    <t>3721801</t>
  </si>
  <si>
    <t>RO 로버트 오틀리 시그니처 시라즈</t>
  </si>
  <si>
    <t>2724810</t>
  </si>
  <si>
    <t>3719701</t>
  </si>
  <si>
    <t>RO 로버트 오틀리 페넌트 샤르도네</t>
  </si>
  <si>
    <t>RO 로버트 오틀리 포 인 핸드 시라즈</t>
  </si>
  <si>
    <t>2723709</t>
  </si>
  <si>
    <t>3722801</t>
  </si>
  <si>
    <t>RO 로버트 오틀리 포켓왓치 샤르도네(신규라벨)</t>
  </si>
  <si>
    <t>RO 로버트 오틀리 포켓왓치 시라즈</t>
  </si>
  <si>
    <t>2722801</t>
  </si>
  <si>
    <t>RO 로버트 오틀리 포켓왓치 카베르네 소비뇽</t>
  </si>
  <si>
    <t>2721806</t>
  </si>
  <si>
    <t>RO 로버트 오틀리 피니스테르 카베르네 소비뇽</t>
  </si>
  <si>
    <t>2718401</t>
  </si>
  <si>
    <t>3422004</t>
  </si>
  <si>
    <t>RT 리아타 소노마 코스트 샤르도네</t>
  </si>
  <si>
    <t>RT 리아타 쓰리카운티 피노누아</t>
  </si>
  <si>
    <t>2916810</t>
  </si>
  <si>
    <t>SM 수마로카 보리아</t>
  </si>
  <si>
    <t>2916809</t>
  </si>
  <si>
    <t>SM 수마로카 테랄</t>
  </si>
  <si>
    <t>2419023</t>
  </si>
  <si>
    <t>SS 실버 스퍼 나파밸리 카베르네 소비뇽</t>
  </si>
  <si>
    <t>39NV001</t>
  </si>
  <si>
    <t>ST 센티르 아이렌 소비뇽블랑</t>
  </si>
  <si>
    <t>00MV001</t>
  </si>
  <si>
    <t>SU 수티랑 시그니쳐 브륏 그랑크뤼</t>
  </si>
  <si>
    <t>00MV005</t>
  </si>
  <si>
    <t>SU 수티랑 페흘르노아 브륏 그랑크뤼</t>
  </si>
  <si>
    <t>10NV010</t>
  </si>
  <si>
    <t>VA 뵈브 암발 샤를루 블랑 드 블랑 드미섹</t>
  </si>
  <si>
    <t>10NV009</t>
  </si>
  <si>
    <t>VA 뵈브 암발 샤를루 블랑 드 블랑 브륏</t>
  </si>
  <si>
    <t>10NV004</t>
  </si>
  <si>
    <t>VA 뵈브 암발 크레망 드 부르고뉴 그랑 뀌베 브륏</t>
  </si>
  <si>
    <t>3020066</t>
  </si>
  <si>
    <t>VC 마르사네 블랑 레 비뉴 마리</t>
  </si>
  <si>
    <t>VG 뱅상 지라르댕 뫼르소 1er Cru 블라니</t>
  </si>
  <si>
    <t>3022439</t>
  </si>
  <si>
    <t>3022047</t>
  </si>
  <si>
    <t>VG 뱅상 지라르댕 뫼르소 레 끌루</t>
  </si>
  <si>
    <t>3022601</t>
  </si>
  <si>
    <t>VG 뱅상 지라르댕 뫼르소 레 나르보</t>
  </si>
  <si>
    <t>3022540</t>
  </si>
  <si>
    <t>VG 뱅상 지라르댕 뫼르소 르 리모진</t>
  </si>
  <si>
    <t>2021474</t>
  </si>
  <si>
    <t>VG 뱅상 지라르댕 볼네 1er Cru 레 상뜨노</t>
  </si>
  <si>
    <t>VG 뱅상 지라르댕 부르고뉴 샤르도네 퀴베 생 뱅상</t>
  </si>
  <si>
    <t>VG 뱅상 지라르댕 부르고뉴 피노누아 퀴베 생 뱅상</t>
  </si>
  <si>
    <t>VG 뱅상 지라르댕 상트네 비에유 비뉴</t>
  </si>
  <si>
    <t>2021412</t>
  </si>
  <si>
    <t>2021421</t>
  </si>
  <si>
    <t>VG 뱅상 지라르댕 샤샤뉴 몽라셰 루즈 1er Cru 모조</t>
  </si>
  <si>
    <t>3022452</t>
  </si>
  <si>
    <t>VG 뱅상 지라르댕 샤샤뉴 몽라셰 블랑 1er Cru 모조</t>
  </si>
  <si>
    <t>VG 뱅상 지라르댕 코르통 샤를마뉴 그랑 크뤼</t>
  </si>
  <si>
    <t>2021402</t>
  </si>
  <si>
    <t>VG 뱅상 지라르댕 포마르 비에유 비뉴</t>
  </si>
  <si>
    <t>2121002</t>
  </si>
  <si>
    <t>VP 볼파이아 키안티 클라시코</t>
  </si>
  <si>
    <t>3122001</t>
  </si>
  <si>
    <t>VP 볼파이아 프렐리우스 베르멘티노</t>
  </si>
  <si>
    <t>3020012</t>
  </si>
  <si>
    <t>샤토 디껨</t>
  </si>
  <si>
    <t>9F24101</t>
  </si>
  <si>
    <t>와인오프너(2단스크류)_2024년형</t>
  </si>
  <si>
    <t>9F20203</t>
  </si>
  <si>
    <t>우드 케이스(라운드형)</t>
  </si>
  <si>
    <t>718038557457</t>
  </si>
  <si>
    <t>858284001011</t>
  </si>
  <si>
    <t>8027331000617</t>
  </si>
  <si>
    <t>8027331000686</t>
  </si>
  <si>
    <t>8027331000938</t>
  </si>
  <si>
    <t>8016763890026</t>
  </si>
  <si>
    <t>8016763621934</t>
  </si>
  <si>
    <t>8016763011834</t>
  </si>
  <si>
    <t>8016763201730</t>
  </si>
  <si>
    <t>8016763151837</t>
  </si>
  <si>
    <t>8016763702237</t>
  </si>
  <si>
    <t>3760191285200</t>
  </si>
  <si>
    <t>3760191287129</t>
  </si>
  <si>
    <t>3760191283749</t>
  </si>
  <si>
    <t>3760191289703</t>
  </si>
  <si>
    <t>3760191287662</t>
  </si>
  <si>
    <t>3760191280182</t>
  </si>
  <si>
    <t>3760191287648</t>
  </si>
  <si>
    <t>3760191284449</t>
  </si>
  <si>
    <t>3760191286504</t>
  </si>
  <si>
    <t>3760191289420</t>
  </si>
  <si>
    <t>8809880621785</t>
  </si>
  <si>
    <t>5600455021312</t>
  </si>
  <si>
    <t>8032638932080</t>
  </si>
  <si>
    <t>8809880620351</t>
  </si>
  <si>
    <t>8809980810829</t>
  </si>
  <si>
    <t>8809880621914</t>
  </si>
  <si>
    <t>8032615670714</t>
  </si>
  <si>
    <t>8809880621655</t>
  </si>
  <si>
    <t>8809453003598</t>
  </si>
  <si>
    <t>8809880621723</t>
  </si>
  <si>
    <t>3037900003883</t>
  </si>
  <si>
    <t>3037900004194</t>
  </si>
  <si>
    <t>3037900004361</t>
  </si>
  <si>
    <t>3037900007508</t>
  </si>
  <si>
    <t>3037900003678</t>
  </si>
  <si>
    <t>3037900003715</t>
  </si>
  <si>
    <t>3037900003692</t>
  </si>
  <si>
    <t>3037900004088</t>
  </si>
  <si>
    <t>3037900004095</t>
  </si>
  <si>
    <t>3037900003968</t>
  </si>
  <si>
    <t>8809880620405</t>
  </si>
  <si>
    <t>7798108620079</t>
  </si>
  <si>
    <t>7798108620529</t>
  </si>
  <si>
    <t>7798108621601</t>
  </si>
  <si>
    <t>8809880620290</t>
  </si>
  <si>
    <t>8809880620313</t>
  </si>
  <si>
    <t>8809880622003</t>
  </si>
  <si>
    <t>8809880621389</t>
  </si>
  <si>
    <t>8809880621822</t>
  </si>
  <si>
    <t>30427212205</t>
  </si>
  <si>
    <t>30427542210</t>
  </si>
  <si>
    <t>30427547512</t>
  </si>
  <si>
    <t>30427543316</t>
  </si>
  <si>
    <t>8809880620863</t>
  </si>
  <si>
    <t>8809880620856</t>
  </si>
  <si>
    <t>8809880620795</t>
  </si>
  <si>
    <t>8809880620825</t>
  </si>
  <si>
    <t>8809880620801</t>
  </si>
  <si>
    <t>8809880620818</t>
  </si>
  <si>
    <t>8809880620832</t>
  </si>
  <si>
    <t>8809880620849</t>
  </si>
  <si>
    <t>8809880621495</t>
  </si>
  <si>
    <t>3179200022109</t>
  </si>
  <si>
    <t>3179200010908</t>
  </si>
  <si>
    <t>3179077470195</t>
  </si>
  <si>
    <t>8809453001549</t>
  </si>
  <si>
    <t>8053013360007</t>
  </si>
  <si>
    <t>7804320467566</t>
  </si>
  <si>
    <t>7804320617794</t>
  </si>
  <si>
    <t>7804320421070</t>
  </si>
  <si>
    <t>7804320617787</t>
  </si>
  <si>
    <t>7804320418865</t>
  </si>
  <si>
    <t>7804320418858</t>
  </si>
  <si>
    <t>7804320421087</t>
  </si>
  <si>
    <t>7804320120911</t>
  </si>
  <si>
    <t>7804320521879</t>
  </si>
  <si>
    <t>7804320478296</t>
  </si>
  <si>
    <t>7804320514635</t>
  </si>
  <si>
    <t>7804320198552</t>
  </si>
  <si>
    <t>7804320198521</t>
  </si>
  <si>
    <t>7804320150611</t>
  </si>
  <si>
    <t>7804320753683</t>
  </si>
  <si>
    <t>7804320081496</t>
  </si>
  <si>
    <t>718038555729</t>
  </si>
  <si>
    <t>3760168120039</t>
  </si>
  <si>
    <t>3760168120190</t>
  </si>
  <si>
    <t>3760168120206</t>
  </si>
  <si>
    <t>3760168120183</t>
  </si>
  <si>
    <t>3760168120015</t>
  </si>
  <si>
    <t>8809880620900</t>
  </si>
  <si>
    <t>8809880620917</t>
  </si>
  <si>
    <t>5010867410220</t>
  </si>
  <si>
    <t>5010867410329</t>
  </si>
  <si>
    <t>5010867400146</t>
  </si>
  <si>
    <t>5010867401105</t>
  </si>
  <si>
    <t>5608309019126</t>
  </si>
  <si>
    <t>5010867402980</t>
  </si>
  <si>
    <t>5608309002951</t>
  </si>
  <si>
    <t>5608309010109</t>
  </si>
  <si>
    <t>5608309006119</t>
  </si>
  <si>
    <t>5010867400191</t>
  </si>
  <si>
    <t>5010867400245</t>
  </si>
  <si>
    <t>5608309013513</t>
  </si>
  <si>
    <t>5010867400351</t>
  </si>
  <si>
    <t>5010867400078</t>
  </si>
  <si>
    <t>5010867402423</t>
  </si>
  <si>
    <t>5010867203969</t>
  </si>
  <si>
    <t>8809880621518</t>
  </si>
  <si>
    <t>857416000991</t>
  </si>
  <si>
    <t>857416200933</t>
  </si>
  <si>
    <t>3332418009465</t>
  </si>
  <si>
    <t>8809453018042</t>
  </si>
  <si>
    <t>8809453018035</t>
  </si>
  <si>
    <t>9417692420213</t>
  </si>
  <si>
    <t>9417692201270</t>
  </si>
  <si>
    <t>9417692201102</t>
  </si>
  <si>
    <t>9418076003800</t>
  </si>
  <si>
    <t>9418076000878</t>
  </si>
  <si>
    <t>3770008890275</t>
  </si>
  <si>
    <t>3770008890305</t>
  </si>
  <si>
    <t>8809453012781</t>
  </si>
  <si>
    <t>8809453013405</t>
  </si>
  <si>
    <t>8809453013382</t>
  </si>
  <si>
    <t>8809453013412</t>
  </si>
  <si>
    <t>8809880621334</t>
  </si>
  <si>
    <t>8809880621501</t>
  </si>
  <si>
    <t>8809880621457</t>
  </si>
  <si>
    <t>8809880622041</t>
  </si>
  <si>
    <t>5600790052088</t>
  </si>
  <si>
    <t>5600790052026</t>
  </si>
  <si>
    <t>891540001783</t>
  </si>
  <si>
    <t>891540001080</t>
  </si>
  <si>
    <t>891540001745</t>
  </si>
  <si>
    <t>8809453019698</t>
  </si>
  <si>
    <t>8809453019674</t>
  </si>
  <si>
    <t>8809453019681</t>
  </si>
  <si>
    <t>3770015524262</t>
  </si>
  <si>
    <t>3770015524101</t>
  </si>
  <si>
    <t>3770015524187</t>
  </si>
  <si>
    <t>8809880621839</t>
  </si>
  <si>
    <t>8809880621860</t>
  </si>
  <si>
    <t>8809880621884</t>
  </si>
  <si>
    <t>8033564390081</t>
  </si>
  <si>
    <t>8033564390159</t>
  </si>
  <si>
    <t>8033564390166</t>
  </si>
  <si>
    <t>892953000271</t>
  </si>
  <si>
    <t>892953000202</t>
  </si>
  <si>
    <t>787790437901</t>
  </si>
  <si>
    <t>8809453009736</t>
  </si>
  <si>
    <t>8809880621174</t>
  </si>
  <si>
    <t>8809880621167</t>
  </si>
  <si>
    <t>8809880620047</t>
  </si>
  <si>
    <t>8809880620122</t>
  </si>
  <si>
    <t>8809880621051</t>
  </si>
  <si>
    <t>8809880621075</t>
  </si>
  <si>
    <t>5060566720090</t>
  </si>
  <si>
    <t>744442901005</t>
  </si>
  <si>
    <t>744442081004</t>
  </si>
  <si>
    <t>744442831005</t>
  </si>
  <si>
    <t>8809453009781</t>
  </si>
  <si>
    <t>8809453009798</t>
  </si>
  <si>
    <t>9338053003626</t>
  </si>
  <si>
    <t>9338053003749</t>
  </si>
  <si>
    <t>9338053002049</t>
  </si>
  <si>
    <t>9338053002087</t>
  </si>
  <si>
    <t>9338053002063</t>
  </si>
  <si>
    <t>9338053004609</t>
  </si>
  <si>
    <t>9338053003862</t>
  </si>
  <si>
    <t>9338053003886</t>
  </si>
  <si>
    <t>9338053003947</t>
  </si>
  <si>
    <t>9338053003046</t>
  </si>
  <si>
    <t>858698002482</t>
  </si>
  <si>
    <t>858698002758</t>
  </si>
  <si>
    <t>8412766200297</t>
  </si>
  <si>
    <t>8412766150042</t>
  </si>
  <si>
    <t>818051021970</t>
  </si>
  <si>
    <t>8414601139458</t>
  </si>
  <si>
    <t>3446020000045</t>
  </si>
  <si>
    <t>3446020000007</t>
  </si>
  <si>
    <t>3299642112456</t>
  </si>
  <si>
    <t>3299641119319</t>
  </si>
  <si>
    <t>3299641100010</t>
  </si>
  <si>
    <t>3515050530751</t>
  </si>
  <si>
    <t>8809453016918</t>
  </si>
  <si>
    <t>8809880620009</t>
  </si>
  <si>
    <t>8809453019995</t>
  </si>
  <si>
    <t>8809880620221</t>
  </si>
  <si>
    <t>8809880620184</t>
  </si>
  <si>
    <t>8809453016925</t>
  </si>
  <si>
    <t>8809453016864</t>
  </si>
  <si>
    <t>8809453016871</t>
  </si>
  <si>
    <t>8809880621273</t>
  </si>
  <si>
    <t>8809880621556</t>
  </si>
  <si>
    <t>8809453005622</t>
  </si>
  <si>
    <t>8809880620177</t>
  </si>
  <si>
    <t>8015923102115</t>
  </si>
  <si>
    <t>8013681401228</t>
  </si>
  <si>
    <t>3511061146967</t>
  </si>
  <si>
    <t>Montrachet</t>
    <phoneticPr fontId="10" type="noConversion"/>
  </si>
  <si>
    <t>IP</t>
  </si>
  <si>
    <t>빈티지</t>
  </si>
  <si>
    <t>알콜도수%</t>
  </si>
  <si>
    <t>국가</t>
  </si>
  <si>
    <t>표준바코드</t>
  </si>
  <si>
    <t>30일출고</t>
  </si>
  <si>
    <t>90일/3평균출고</t>
  </si>
  <si>
    <t>365일/12평균출고</t>
  </si>
  <si>
    <t>공급가</t>
  </si>
  <si>
    <t>할인공급가</t>
  </si>
  <si>
    <t>도매장가</t>
  </si>
  <si>
    <t>판매가</t>
  </si>
  <si>
    <t>최저판매가</t>
  </si>
  <si>
    <t>미착품재고</t>
  </si>
  <si>
    <t>보세(용마)</t>
  </si>
  <si>
    <t>안성창고(CDV)</t>
  </si>
  <si>
    <t>용마(리져브)</t>
  </si>
  <si>
    <t>용마(반품창고)</t>
  </si>
  <si>
    <t>위탁창고</t>
  </si>
  <si>
    <t>9Z14001</t>
  </si>
  <si>
    <t>(X)까브드뱅 우드 케이스</t>
  </si>
  <si>
    <t>9F17110</t>
  </si>
  <si>
    <t>17년추석_1본입지함(영업부)</t>
  </si>
  <si>
    <t>set</t>
  </si>
  <si>
    <t>9F22105</t>
  </si>
  <si>
    <t>1본입 세트무지 택배박스(신세계2022)</t>
  </si>
  <si>
    <t>9F18102</t>
  </si>
  <si>
    <t>1본입 에어팩</t>
  </si>
  <si>
    <t>9F19102</t>
  </si>
  <si>
    <t>1본입 종이쇼핑백(와인웍스)</t>
  </si>
  <si>
    <t>9F19103</t>
  </si>
  <si>
    <t>1본입 종이케이스(와인웍스)</t>
  </si>
  <si>
    <t>9F21111</t>
  </si>
  <si>
    <t>1본입 종이케이스(와인웍스)X-MAS</t>
  </si>
  <si>
    <t>9F21109</t>
  </si>
  <si>
    <t>21년(2본입 케이스(신세계))</t>
  </si>
  <si>
    <t>9F21102</t>
  </si>
  <si>
    <t>21년_설 1본입지함(크라프트)</t>
  </si>
  <si>
    <t>9F21101</t>
  </si>
  <si>
    <t>21년_설 2본입지함(크라프트)</t>
  </si>
  <si>
    <t>9F21105</t>
  </si>
  <si>
    <t>21년_추석 2본입지함(현대웍스용)</t>
  </si>
  <si>
    <t>9F23102</t>
  </si>
  <si>
    <t>23년_추석 1본입지함(현대용)</t>
  </si>
  <si>
    <t>9F23103</t>
  </si>
  <si>
    <t>23년_추석 1본입지함(현대웍스용)</t>
  </si>
  <si>
    <t>9F23104</t>
  </si>
  <si>
    <t>23년_추석 2본입지함(신세계용)</t>
  </si>
  <si>
    <t>9F23105</t>
  </si>
  <si>
    <t>23년_추석 2본입지함(현대용)_신형</t>
  </si>
  <si>
    <t>9F23106</t>
  </si>
  <si>
    <t>23년_추석 2본입지함(현대웍스용)_신형</t>
  </si>
  <si>
    <t>9f25107</t>
  </si>
  <si>
    <t>2단 오프너(블랙)</t>
  </si>
  <si>
    <t>9F22106</t>
  </si>
  <si>
    <t>2본입 세트무지 택배박스(신세계2022)</t>
  </si>
  <si>
    <t>9F00066</t>
  </si>
  <si>
    <t>2본입 쇼핑백</t>
  </si>
  <si>
    <t>9F17106</t>
  </si>
  <si>
    <t>2본입 에어팩</t>
  </si>
  <si>
    <t>9F25102</t>
  </si>
  <si>
    <t>2본입 종이쇼핑백(신세계강남점)</t>
  </si>
  <si>
    <t>9F19104</t>
  </si>
  <si>
    <t>2본입 종이쇼핑백(와인웍스)</t>
  </si>
  <si>
    <t>3422501</t>
  </si>
  <si>
    <t>AC 아큐먼 마운틴사이드 소비뇽 블랑</t>
  </si>
  <si>
    <t>22</t>
  </si>
  <si>
    <t>13.9%</t>
  </si>
  <si>
    <t>미국</t>
  </si>
  <si>
    <t>858374005028</t>
  </si>
  <si>
    <t>2421522</t>
  </si>
  <si>
    <t>AC 아큐먼 마운틴사이드 카베르네 소비뇽</t>
  </si>
  <si>
    <t>21</t>
  </si>
  <si>
    <t>14.5%</t>
  </si>
  <si>
    <t>858374005004</t>
  </si>
  <si>
    <t>2421529</t>
  </si>
  <si>
    <t>AC 아큐먼 피크 에드코라 빈야드</t>
  </si>
  <si>
    <t>858374005165</t>
  </si>
  <si>
    <t>2421523</t>
  </si>
  <si>
    <t>AC 아큐먼 피크 카베르네 소비뇽</t>
  </si>
  <si>
    <t>858374005127</t>
  </si>
  <si>
    <t>18</t>
  </si>
  <si>
    <t>14.9%</t>
  </si>
  <si>
    <t>3422003</t>
  </si>
  <si>
    <t>AR 알마 로사 산타리타 힐스 샤르도네</t>
  </si>
  <si>
    <t>14.4%</t>
  </si>
  <si>
    <t>858284001196</t>
  </si>
  <si>
    <t>20</t>
  </si>
  <si>
    <t>2421005</t>
  </si>
  <si>
    <t>3421003</t>
  </si>
  <si>
    <t>AR 알마 로사 엘 자발리 샤르도네</t>
  </si>
  <si>
    <t>14.2%</t>
  </si>
  <si>
    <t>858284001042</t>
  </si>
  <si>
    <t>2110018</t>
  </si>
  <si>
    <t>AS 안셀미 레알다 카베르네 소비뇽</t>
  </si>
  <si>
    <t>10</t>
  </si>
  <si>
    <t>14%</t>
  </si>
  <si>
    <t>이탈리아</t>
  </si>
  <si>
    <t>8027331000662</t>
  </si>
  <si>
    <t>2117008</t>
  </si>
  <si>
    <t>17</t>
  </si>
  <si>
    <t>12%</t>
  </si>
  <si>
    <t>3122401</t>
  </si>
  <si>
    <t>23</t>
  </si>
  <si>
    <t>24</t>
  </si>
  <si>
    <t>12.5%</t>
  </si>
  <si>
    <t>3118804</t>
  </si>
  <si>
    <t>61XX401</t>
  </si>
  <si>
    <t>AT 알테시노 그라파 BDM 500ml</t>
  </si>
  <si>
    <t>xx</t>
  </si>
  <si>
    <t>42%</t>
  </si>
  <si>
    <t>8016763880027</t>
  </si>
  <si>
    <t>19</t>
  </si>
  <si>
    <t>13.5%</t>
  </si>
  <si>
    <t>2122524</t>
  </si>
  <si>
    <t>AT 알테시노 로쏘 디 몬탈치노</t>
  </si>
  <si>
    <t>8016763302239</t>
  </si>
  <si>
    <t>15%</t>
  </si>
  <si>
    <t>2117030</t>
  </si>
  <si>
    <t>AT 알테시노 팔라쪼 알테시</t>
  </si>
  <si>
    <t>8016763601738</t>
  </si>
  <si>
    <t>13%</t>
  </si>
  <si>
    <t>11NV807</t>
  </si>
  <si>
    <t>AZ 마지칼레</t>
  </si>
  <si>
    <t>NV</t>
  </si>
  <si>
    <t>7%</t>
  </si>
  <si>
    <t>8001592005642</t>
  </si>
  <si>
    <t>2013817</t>
  </si>
  <si>
    <t>BL 꼬또 부르기뇽</t>
  </si>
  <si>
    <t>13</t>
  </si>
  <si>
    <t>프랑스</t>
  </si>
  <si>
    <t>8809453012026</t>
  </si>
  <si>
    <t>2016817</t>
  </si>
  <si>
    <t>16</t>
  </si>
  <si>
    <t>3760191287785</t>
  </si>
  <si>
    <t>3010418</t>
  </si>
  <si>
    <t>BL 몽라셰 그랑 크뤼</t>
  </si>
  <si>
    <t>3760191283350</t>
  </si>
  <si>
    <t>2019804</t>
  </si>
  <si>
    <t>BL 본 마르 그랑 크뤼</t>
  </si>
  <si>
    <t>3760191287525</t>
  </si>
  <si>
    <t>2017822</t>
  </si>
  <si>
    <t>BL 볼네 1er Cru 클로 데 슌</t>
  </si>
  <si>
    <t>8809453013504</t>
  </si>
  <si>
    <t>2018822</t>
  </si>
  <si>
    <t>3760191285460</t>
  </si>
  <si>
    <t>3018041</t>
  </si>
  <si>
    <t>3019041</t>
  </si>
  <si>
    <t>2020024</t>
  </si>
  <si>
    <t>3022803</t>
  </si>
  <si>
    <t>3760191288362</t>
  </si>
  <si>
    <t>2019805</t>
  </si>
  <si>
    <t>BL 샹베르탱 그랑 크뤼</t>
  </si>
  <si>
    <t>3760191284524</t>
  </si>
  <si>
    <t>2015850</t>
  </si>
  <si>
    <t>BL 샹베르탱 클로 드 베제 그랑 크뤼</t>
  </si>
  <si>
    <t>15</t>
  </si>
  <si>
    <t>3760191285262</t>
  </si>
  <si>
    <t>2019865</t>
  </si>
  <si>
    <t>3013440</t>
  </si>
  <si>
    <t>BL 슈발리에 몽라셰 그랑 크뤼</t>
  </si>
  <si>
    <t>3760191288140</t>
  </si>
  <si>
    <t>3015440</t>
  </si>
  <si>
    <t>3017640</t>
  </si>
  <si>
    <t>3018640</t>
  </si>
  <si>
    <t>3019640</t>
  </si>
  <si>
    <t>2017825</t>
  </si>
  <si>
    <t>BL 에쎄죠 그랑 크뤼</t>
  </si>
  <si>
    <t>3760191289628</t>
  </si>
  <si>
    <t>2019825</t>
  </si>
  <si>
    <t>2013864</t>
  </si>
  <si>
    <t>BL 코트 드 뉘이 빌라주</t>
  </si>
  <si>
    <t>8809453013436</t>
  </si>
  <si>
    <t>2014864</t>
  </si>
  <si>
    <t>14</t>
  </si>
  <si>
    <t>2018864</t>
  </si>
  <si>
    <t>3760191288409</t>
  </si>
  <si>
    <t>MV</t>
  </si>
  <si>
    <t>19%</t>
  </si>
  <si>
    <t>포르투갈</t>
  </si>
  <si>
    <t>ACXX801</t>
  </si>
  <si>
    <t>BM 블랜디스 마데이라 듀크 오브 클라렌스 3년</t>
  </si>
  <si>
    <t>5010867600027</t>
  </si>
  <si>
    <t>ACXX803</t>
  </si>
  <si>
    <t>BM 블랜디스 마데이라 레인워터</t>
  </si>
  <si>
    <t>5010867600737</t>
  </si>
  <si>
    <t>AC72002</t>
  </si>
  <si>
    <t>BM 블랜디스 마데이라 빈티지 부알</t>
  </si>
  <si>
    <t>72</t>
  </si>
  <si>
    <t>20%</t>
  </si>
  <si>
    <t>5600455021695</t>
  </si>
  <si>
    <t>AC90001</t>
  </si>
  <si>
    <t>BM 블랜디스 마데이라 빈티지 세르시알</t>
  </si>
  <si>
    <t>90</t>
  </si>
  <si>
    <t>5600455021800</t>
  </si>
  <si>
    <t>AC78001</t>
  </si>
  <si>
    <t>BM 블랜디스 마데이라 빈티지 테란테즈</t>
  </si>
  <si>
    <t>78</t>
  </si>
  <si>
    <t>5600455021640</t>
  </si>
  <si>
    <t>ACXX802</t>
  </si>
  <si>
    <t>BM 블랜디스 마데이라 세르시알 10년 500ml</t>
  </si>
  <si>
    <t>5010867600843</t>
  </si>
  <si>
    <t>AC12022</t>
  </si>
  <si>
    <t>BM 블랜디스 마데이라 싱글 하베스트 맘지 500ml</t>
  </si>
  <si>
    <t>12</t>
  </si>
  <si>
    <t>5010867600799</t>
  </si>
  <si>
    <t>AC16022</t>
  </si>
  <si>
    <t>AC07402</t>
  </si>
  <si>
    <t>BM 블랜디스 마데이라 콜헤이타 맘지</t>
  </si>
  <si>
    <t>07</t>
  </si>
  <si>
    <t>5600455021763</t>
  </si>
  <si>
    <t>AC09002</t>
  </si>
  <si>
    <t>BM 블랜디스 마데이라 콜헤이타 베르델호</t>
  </si>
  <si>
    <t>09</t>
  </si>
  <si>
    <t>5600455021749</t>
  </si>
  <si>
    <t>AC08003</t>
  </si>
  <si>
    <t>BM 블랜디스 마데이라 콜헤이타 부알</t>
  </si>
  <si>
    <t>08</t>
  </si>
  <si>
    <t>5600455021756</t>
  </si>
  <si>
    <t>AC09003</t>
  </si>
  <si>
    <t>BM 블랜디스 마데이라 콜헤이타 세르시알</t>
  </si>
  <si>
    <t>5600455021732</t>
  </si>
  <si>
    <t>2116033</t>
  </si>
  <si>
    <t>8809880620337</t>
  </si>
  <si>
    <t>2119023</t>
  </si>
  <si>
    <t>2117035</t>
  </si>
  <si>
    <t>BS 비온디 산티 BdM DOCG 1.5L</t>
  </si>
  <si>
    <t>2118035</t>
  </si>
  <si>
    <t>8809880621907</t>
  </si>
  <si>
    <t>2110834</t>
  </si>
  <si>
    <t>8809880621952</t>
  </si>
  <si>
    <t>2112034</t>
  </si>
  <si>
    <t>8809453001563</t>
  </si>
  <si>
    <t>2115024</t>
  </si>
  <si>
    <t>2185024</t>
  </si>
  <si>
    <t>85</t>
  </si>
  <si>
    <t>8809880620344</t>
  </si>
  <si>
    <t>2188834</t>
  </si>
  <si>
    <t>88</t>
  </si>
  <si>
    <t>8809880621969</t>
  </si>
  <si>
    <t>2197024</t>
  </si>
  <si>
    <t>97</t>
  </si>
  <si>
    <t>8054187510199</t>
  </si>
  <si>
    <t>99</t>
  </si>
  <si>
    <t>21NV401</t>
  </si>
  <si>
    <t>BS 비온디 산티 BdM DOCG 리제르바 콜렉션(95,04,15)</t>
  </si>
  <si>
    <t>2250</t>
  </si>
  <si>
    <t>SET</t>
  </si>
  <si>
    <t>95, 04, 15</t>
  </si>
  <si>
    <t>8809880620368</t>
  </si>
  <si>
    <t>21NV402</t>
  </si>
  <si>
    <t>BS 비온디 산티 BdM DOCG 리제르바 콜렉션(98,08,16)</t>
  </si>
  <si>
    <t>98, 08, 16</t>
  </si>
  <si>
    <t>8809980811284</t>
  </si>
  <si>
    <t>2111623</t>
  </si>
  <si>
    <t>BS 비온디 산티 BdM DOCG 아나타</t>
  </si>
  <si>
    <t>11</t>
  </si>
  <si>
    <t>8054187510526</t>
  </si>
  <si>
    <t>2122831</t>
  </si>
  <si>
    <t>2118040</t>
  </si>
  <si>
    <t>CA 카시나 아델라이데 바롤로 부시아</t>
  </si>
  <si>
    <t>8032615670783</t>
  </si>
  <si>
    <t>CC 클로 드 라 샤펠 본 1er Cru 샴 피몽</t>
  </si>
  <si>
    <t>14.3%</t>
  </si>
  <si>
    <t>2021066</t>
  </si>
  <si>
    <t>8809880621624</t>
  </si>
  <si>
    <t>2021477</t>
  </si>
  <si>
    <t>CC 클로 드 라 샤펠 볼네 1er Cru</t>
  </si>
  <si>
    <t>8809880621662</t>
  </si>
  <si>
    <t>2022080</t>
  </si>
  <si>
    <t>8809880621679</t>
  </si>
  <si>
    <t>2018067</t>
  </si>
  <si>
    <t>CC 클로 드 라 샤펠 포마르 1er Cru 레 샹랑 비에유 비뉴</t>
  </si>
  <si>
    <t>13.6%</t>
  </si>
  <si>
    <t>8809880620269</t>
  </si>
  <si>
    <t>2020067</t>
  </si>
  <si>
    <t>2021067</t>
  </si>
  <si>
    <t>8809880621631</t>
  </si>
  <si>
    <t>2018022</t>
  </si>
  <si>
    <t>3023443</t>
  </si>
  <si>
    <t>CD 꿀리 뒤떼이 레 샹또</t>
  </si>
  <si>
    <t>3018042</t>
  </si>
  <si>
    <t>CD 꿀리 뒤떼이 르 100% 슈냉</t>
  </si>
  <si>
    <t>8809453003574</t>
  </si>
  <si>
    <t>3023442</t>
  </si>
  <si>
    <t>2016468</t>
  </si>
  <si>
    <t>CD 꿀리 뒤떼이 르 끌로 드 레꼬 크레센도</t>
  </si>
  <si>
    <t>3700001036233</t>
  </si>
  <si>
    <t>9FXX004</t>
  </si>
  <si>
    <t>CDV 23년 브랜드북 Vol.1</t>
  </si>
  <si>
    <t>9F19110</t>
  </si>
  <si>
    <t>CDV세트택배 박스(2019)</t>
  </si>
  <si>
    <t>80XX066</t>
  </si>
  <si>
    <t>CF 샤토 파보리 아이스칠러백 (스몰)</t>
  </si>
  <si>
    <t>0021009</t>
  </si>
  <si>
    <t>CF 샤토 파보리 프로방스 로제</t>
  </si>
  <si>
    <t>3770015993464</t>
  </si>
  <si>
    <t>80XX811</t>
  </si>
  <si>
    <t>CH 담요</t>
  </si>
  <si>
    <t>0000835</t>
  </si>
  <si>
    <t>CH 더미 찰리 2017 우든 박스</t>
  </si>
  <si>
    <t>80XX072</t>
  </si>
  <si>
    <t>CH 더미 찰스 하이직 로제 밀레짐 2018</t>
  </si>
  <si>
    <t>80XX071</t>
  </si>
  <si>
    <t>CH 더미 찰스 하이직 브륏 밀레짐 2018</t>
  </si>
  <si>
    <t>80XX069</t>
  </si>
  <si>
    <t>CH 더미 찰스 하이직 블랑 드 블랑 1500ml(화이트라벨)</t>
  </si>
  <si>
    <t>80XX070</t>
  </si>
  <si>
    <t>CH 더미 찰스 하이직 블랑 드 블랑 3000ml(화이트라벨)</t>
  </si>
  <si>
    <t>80XX068</t>
  </si>
  <si>
    <t>CH 더미 찰스 하이직 블랑 드 블랑 750ml(화이트라벨)</t>
  </si>
  <si>
    <t>750ml</t>
  </si>
  <si>
    <t>0000818</t>
  </si>
  <si>
    <t>CH 더미 찰스하이직 로제 750ml</t>
  </si>
  <si>
    <t>0000832</t>
  </si>
  <si>
    <t>CH 더미 찰스하이직 로제 밀레짐 2012 750ml</t>
  </si>
  <si>
    <t>0000803</t>
  </si>
  <si>
    <t>CH 더미 찰스하이직 브륏 1.5L</t>
  </si>
  <si>
    <t>1,500ml</t>
  </si>
  <si>
    <t>0000830</t>
  </si>
  <si>
    <t>CH 더미 찰스하이직 브륏 밀레짐 2013 750ml</t>
  </si>
  <si>
    <t>0000833</t>
  </si>
  <si>
    <t>CH 더미 찰스하이직 블랑 데 밀레네르 2007 750ml</t>
  </si>
  <si>
    <t>0000826</t>
  </si>
  <si>
    <t>CH 더미 찰스하이직 블랑드블랑 750ml</t>
  </si>
  <si>
    <t>0000827</t>
  </si>
  <si>
    <t>CH 더미 찰스하이직 블랑드블랑 매그넘 1.5L</t>
  </si>
  <si>
    <t>0000834</t>
  </si>
  <si>
    <t>CH 더미 찰스하이직 키트</t>
  </si>
  <si>
    <t>80XX833</t>
  </si>
  <si>
    <t>CH 디스플레이 칼럼</t>
  </si>
  <si>
    <t>80XX818</t>
  </si>
  <si>
    <t>CH 레져베이션 북</t>
  </si>
  <si>
    <t>80XX825</t>
  </si>
  <si>
    <t>CH 리저베이션 북 2025</t>
  </si>
  <si>
    <t>80XX821</t>
  </si>
  <si>
    <t>CH 메뉴 커버</t>
  </si>
  <si>
    <t>9FXX104</t>
  </si>
  <si>
    <t>CH 모형 보트 L</t>
  </si>
  <si>
    <t>9FXX103</t>
  </si>
  <si>
    <t>CH 모형 보트 M</t>
  </si>
  <si>
    <t>80XX822</t>
  </si>
  <si>
    <t>CH 브륏 리저브 글로리파이어</t>
  </si>
  <si>
    <t>80XX824</t>
  </si>
  <si>
    <t>CH 블랑 데 밀레네르 글로리파이어</t>
  </si>
  <si>
    <t>80XX823</t>
  </si>
  <si>
    <t>CH 블랑 드 블랑 글로리파이어</t>
  </si>
  <si>
    <t>80XX812</t>
  </si>
  <si>
    <t>CH 서비스 냅킨</t>
  </si>
  <si>
    <t>80XX809</t>
  </si>
  <si>
    <t>CH 쇼핑백 1입</t>
  </si>
  <si>
    <t>80XX810</t>
  </si>
  <si>
    <t>CH 쇼핑백 3입</t>
  </si>
  <si>
    <t>9FXX102</t>
  </si>
  <si>
    <t>CH 시음 부스 세트</t>
  </si>
  <si>
    <t>80XX828</t>
  </si>
  <si>
    <t>CH 아이스 버켓 블랑 드 블랑</t>
  </si>
  <si>
    <t>80XX827</t>
  </si>
  <si>
    <t>CH 아이스 보울 블랑 드 블랑</t>
  </si>
  <si>
    <t>9FXX110</t>
  </si>
  <si>
    <t>CH 액자 포도송이</t>
  </si>
  <si>
    <t>9FXX106</t>
  </si>
  <si>
    <t>CH 정사각 쿠션</t>
  </si>
  <si>
    <t>9FXX107</t>
  </si>
  <si>
    <t>CH 직사각 쿠션</t>
  </si>
  <si>
    <t>80XX062</t>
  </si>
  <si>
    <t>CH 진열장</t>
  </si>
  <si>
    <t xml:space="preserve">XX </t>
  </si>
  <si>
    <t>80XX060</t>
  </si>
  <si>
    <t>CH 진열장 측면 디스플레이 A</t>
  </si>
  <si>
    <t>80XX061</t>
  </si>
  <si>
    <t>CH 진열장 측면 디스플레이 C</t>
  </si>
  <si>
    <t>0000837</t>
  </si>
  <si>
    <t>CH 찰리 펜</t>
  </si>
  <si>
    <t>7025612</t>
  </si>
  <si>
    <t>CH 찰스 하이직 GS25 리델 샴페인잔 세트</t>
  </si>
  <si>
    <t>8809980813523</t>
  </si>
  <si>
    <t>0082003</t>
  </si>
  <si>
    <t>CH 찰스 하이직 라 콜렉시옹 크라예 브륏 밀레짐 1.5L WB</t>
  </si>
  <si>
    <t>82</t>
  </si>
  <si>
    <t>8809880620382</t>
  </si>
  <si>
    <t>0090003</t>
  </si>
  <si>
    <t>8809453002416</t>
  </si>
  <si>
    <t>0096805</t>
  </si>
  <si>
    <t>CH 찰스 하이직 라 콜렉시옹 크라예 블랑 데 밀레네르 3입 WCS</t>
  </si>
  <si>
    <t>C/S</t>
  </si>
  <si>
    <t>96</t>
  </si>
  <si>
    <t>0082004</t>
  </si>
  <si>
    <t>CH 찰스 하이직 라 콜렉시옹 크라예 샴페인 찰리 1.5L WB</t>
  </si>
  <si>
    <t>8809880620399</t>
  </si>
  <si>
    <t>00NV803</t>
  </si>
  <si>
    <t>CH 찰스 하이직 로제 리저브</t>
  </si>
  <si>
    <t>3037900003739</t>
  </si>
  <si>
    <t>00NV810</t>
  </si>
  <si>
    <t>CH 찰스 하이직 로제 리저브 1.5L</t>
  </si>
  <si>
    <t>3037900005344</t>
  </si>
  <si>
    <t>00NV811</t>
  </si>
  <si>
    <t>CH 찰스 하이직 로제 리저브 1.5L GB</t>
  </si>
  <si>
    <t>3037900005849</t>
  </si>
  <si>
    <t>00NV807</t>
  </si>
  <si>
    <t>CH 찰스 하이직 로제 리저브 375ml</t>
  </si>
  <si>
    <t>3037900005948</t>
  </si>
  <si>
    <t>0008401</t>
  </si>
  <si>
    <t>0018401</t>
  </si>
  <si>
    <t>0006403</t>
  </si>
  <si>
    <t>CH 찰스 하이직 로제 밀레짐 1.5L</t>
  </si>
  <si>
    <t>06</t>
  </si>
  <si>
    <t>3037900004224</t>
  </si>
  <si>
    <t>0008402</t>
  </si>
  <si>
    <t>CH 찰스 하이직 로제 밀레짐 GB</t>
  </si>
  <si>
    <t>3037900004323</t>
  </si>
  <si>
    <t>0012402</t>
  </si>
  <si>
    <t>8809880621570</t>
  </si>
  <si>
    <t>0018402</t>
  </si>
  <si>
    <t>00NV809</t>
  </si>
  <si>
    <t>CH 찰스 하이직 브륏 리저브 3L</t>
  </si>
  <si>
    <t>3037900004378</t>
  </si>
  <si>
    <t>00NV802</t>
  </si>
  <si>
    <t>CH 찰스 하이직 브륏 리저브 GB</t>
  </si>
  <si>
    <t>3037900003876</t>
  </si>
  <si>
    <t>00NV808</t>
  </si>
  <si>
    <t>CH 찰스 하이직 브륏 리저브 컬렉터스 에디션</t>
  </si>
  <si>
    <t>3037900007683</t>
  </si>
  <si>
    <t>0012801</t>
  </si>
  <si>
    <t>0012806</t>
  </si>
  <si>
    <t>CH 찰스 하이직 브륏 밀레짐 1.5L</t>
  </si>
  <si>
    <t>3037900004217</t>
  </si>
  <si>
    <t>0012805</t>
  </si>
  <si>
    <t>CH 찰스 하이직 브륏 밀레짐 1.5L WB</t>
  </si>
  <si>
    <t>0012802</t>
  </si>
  <si>
    <t>0018802</t>
  </si>
  <si>
    <t>0014801</t>
  </si>
  <si>
    <t>CH 찰스 하이직 블랑 데 밀레네르</t>
  </si>
  <si>
    <t>3037900003845</t>
  </si>
  <si>
    <t>0014802</t>
  </si>
  <si>
    <t>00NV001</t>
  </si>
  <si>
    <t>CH 찰스 하이직 블랑 드 블랑</t>
  </si>
  <si>
    <t>3037900005085</t>
  </si>
  <si>
    <t>00NV006</t>
  </si>
  <si>
    <t>CH 찰스 하이직 블랑 드 블랑 1.5L</t>
  </si>
  <si>
    <t>3037900005627</t>
  </si>
  <si>
    <t>00NV004</t>
  </si>
  <si>
    <t>CH 찰스 하이직 블랑 드 블랑 375ml</t>
  </si>
  <si>
    <t>3037900006037</t>
  </si>
  <si>
    <t>00NV013</t>
  </si>
  <si>
    <t>CH 찰스 하이직 블랑 드 블랑 3L NEW 라벨 WB</t>
  </si>
  <si>
    <t>3037900005788</t>
  </si>
  <si>
    <t>00NV008</t>
  </si>
  <si>
    <t>CH 찰스 하이직 블랑 드 블랑 3L WB</t>
  </si>
  <si>
    <t>00NV005</t>
  </si>
  <si>
    <t>CH 찰스 하이직 블랑 드 블랑 GB</t>
  </si>
  <si>
    <t>3037900005030</t>
  </si>
  <si>
    <t>00NV012</t>
  </si>
  <si>
    <t>CH 찰스 하이직 블랑 드 블랑 NEW 라벨 375ml</t>
  </si>
  <si>
    <t>00MV402</t>
  </si>
  <si>
    <t>CH 찰스 하이직 샴페인 찰리 1.5L WB</t>
  </si>
  <si>
    <t>90NV801</t>
  </si>
  <si>
    <t>CH 찰스하이직 블랑 데 밀레네르 케이스</t>
  </si>
  <si>
    <t>9FXX105</t>
  </si>
  <si>
    <t>CH 촬영 소품</t>
  </si>
  <si>
    <t>80XX830</t>
  </si>
  <si>
    <t>CH 캔들 홀더 블랑 드 블랑</t>
  </si>
  <si>
    <t>80XX814</t>
  </si>
  <si>
    <t>CH 캡 모자</t>
  </si>
  <si>
    <t>80XX820</t>
  </si>
  <si>
    <t>CH 커프 링크스</t>
  </si>
  <si>
    <t>80XX832</t>
  </si>
  <si>
    <t>CH 콜렉시옹 크라예 19 포토콜</t>
  </si>
  <si>
    <t>80XX831</t>
  </si>
  <si>
    <t>CH 콜렉시옹 크라예 19 포토콜 스탠드</t>
  </si>
  <si>
    <t>80XX829</t>
  </si>
  <si>
    <t>CH 쿠션 블랑 드 블랑</t>
  </si>
  <si>
    <t>80XX816</t>
  </si>
  <si>
    <t>CH 키링</t>
  </si>
  <si>
    <t>80XX817</t>
  </si>
  <si>
    <t>CH 테이블크로스</t>
  </si>
  <si>
    <t>80XX826</t>
  </si>
  <si>
    <t>CH 테이블크로스 블랑 드 블랑 (white)</t>
  </si>
  <si>
    <t>0000836</t>
  </si>
  <si>
    <t>CH 테이스팅 노트북</t>
  </si>
  <si>
    <t>9FXX111</t>
  </si>
  <si>
    <t>CH 튜브</t>
  </si>
  <si>
    <t>80XX815</t>
  </si>
  <si>
    <t>CH 트롤리</t>
  </si>
  <si>
    <t>9FXX101</t>
  </si>
  <si>
    <t>CH찰스하이직 브륏 리저브 컬렉터스 에디션 케이스</t>
  </si>
  <si>
    <t>4D20001</t>
  </si>
  <si>
    <t>CK 차카나 누나 에스테이트 로제</t>
  </si>
  <si>
    <t>아르헨티나</t>
  </si>
  <si>
    <t>7798108621458</t>
  </si>
  <si>
    <t>4D21001</t>
  </si>
  <si>
    <t>3D20001</t>
  </si>
  <si>
    <t>4B23401</t>
  </si>
  <si>
    <t>CK 차카나 에스테이트 토론테스 프롤롱가다</t>
  </si>
  <si>
    <t>7798108621632</t>
  </si>
  <si>
    <t>3B21001</t>
  </si>
  <si>
    <t>CK 차카나 에스테이트셀렉션 토론테스</t>
  </si>
  <si>
    <t>7798108621441</t>
  </si>
  <si>
    <t>3022702</t>
  </si>
  <si>
    <t>CL 부르고뉴 코트 도세르 블랑 "그랑 로쉬"</t>
  </si>
  <si>
    <t>12.2%</t>
  </si>
  <si>
    <t>8809880621983</t>
  </si>
  <si>
    <t>3022049</t>
  </si>
  <si>
    <t>12.4%</t>
  </si>
  <si>
    <t>8809880621990</t>
  </si>
  <si>
    <t>12.9%</t>
  </si>
  <si>
    <t>12.3%</t>
  </si>
  <si>
    <t>3022065</t>
  </si>
  <si>
    <t>12.1%</t>
  </si>
  <si>
    <t>8809880622027</t>
  </si>
  <si>
    <t>3021705</t>
  </si>
  <si>
    <t>CL 샤블리 1er Cru "코트 드 주앙"</t>
  </si>
  <si>
    <t>8809880621396</t>
  </si>
  <si>
    <t>3022705</t>
  </si>
  <si>
    <t>12.7%</t>
  </si>
  <si>
    <t>8809880622034</t>
  </si>
  <si>
    <t>3020050</t>
  </si>
  <si>
    <t>CL 샤블리45도</t>
  </si>
  <si>
    <t>8809880620306</t>
  </si>
  <si>
    <t>3022050</t>
  </si>
  <si>
    <t>8809880622010</t>
  </si>
  <si>
    <t>2C19001</t>
  </si>
  <si>
    <t>CO 콘세이토 바스타르도</t>
  </si>
  <si>
    <t>5600318881497</t>
  </si>
  <si>
    <t>2C17801</t>
  </si>
  <si>
    <t>CO 콘세이토 콘트라스테 레드</t>
  </si>
  <si>
    <t>5600318881312</t>
  </si>
  <si>
    <t>3C19801</t>
  </si>
  <si>
    <t>CO 콘세이토 콘트라스테 화이트</t>
  </si>
  <si>
    <t>5600318881459</t>
  </si>
  <si>
    <t>13.8%</t>
  </si>
  <si>
    <t>14.1%</t>
  </si>
  <si>
    <t>2020068</t>
  </si>
  <si>
    <t>CV 라두아 루즈</t>
  </si>
  <si>
    <t>8809880620658</t>
  </si>
  <si>
    <t>2018039</t>
  </si>
  <si>
    <t>CV 라두아 컬렉션</t>
  </si>
  <si>
    <t>8809880620672</t>
  </si>
  <si>
    <t>2017611</t>
  </si>
  <si>
    <t>DA 마지 샹베르탱</t>
  </si>
  <si>
    <t>8809880621730</t>
  </si>
  <si>
    <t>3017443</t>
  </si>
  <si>
    <t>DA 뫼르소</t>
  </si>
  <si>
    <t>8809880621747</t>
  </si>
  <si>
    <t>3014001</t>
  </si>
  <si>
    <t>DA 뿔리니 몽라셰 레 정세니에</t>
  </si>
  <si>
    <t>8809453001044</t>
  </si>
  <si>
    <t>3018001</t>
  </si>
  <si>
    <t>DA 뿔리니 몽라셰 앙 라 리샤르</t>
  </si>
  <si>
    <t>8809880621754</t>
  </si>
  <si>
    <t>3009039</t>
  </si>
  <si>
    <t>DA 슈발리에 몽라셰</t>
  </si>
  <si>
    <t>8809453017380</t>
  </si>
  <si>
    <t>3011401</t>
  </si>
  <si>
    <t>DA 옥세 듀레스 레 끌루</t>
  </si>
  <si>
    <t>8809880621112</t>
  </si>
  <si>
    <t>3020064</t>
  </si>
  <si>
    <t>3017044</t>
  </si>
  <si>
    <t>2019501</t>
  </si>
  <si>
    <t>3023802</t>
  </si>
  <si>
    <t>DP 도팡 리저브 화이트</t>
  </si>
  <si>
    <t>3179077472151</t>
  </si>
  <si>
    <t>3615402</t>
  </si>
  <si>
    <t>EM 에밀리아나 SDO 샤르도네 비오니에</t>
  </si>
  <si>
    <t>칠레</t>
  </si>
  <si>
    <t>7804320467580</t>
  </si>
  <si>
    <t>3617404</t>
  </si>
  <si>
    <t>2610402</t>
  </si>
  <si>
    <t>EM 에밀리아나 SDO 카르메네르</t>
  </si>
  <si>
    <t>7804320507392</t>
  </si>
  <si>
    <t>EM 에밀리아나 SDO 카베르네 소비뇽</t>
  </si>
  <si>
    <t>7804320467559</t>
  </si>
  <si>
    <t>2619416</t>
  </si>
  <si>
    <t>2618028</t>
  </si>
  <si>
    <t>EM 에밀리아나 SDO 피노누아</t>
  </si>
  <si>
    <t>7804320476179</t>
  </si>
  <si>
    <t>2619028</t>
  </si>
  <si>
    <t>2615406</t>
  </si>
  <si>
    <t>EM 에밀리아나 나뚜라 샤르도네</t>
  </si>
  <si>
    <t>7804320418834</t>
  </si>
  <si>
    <t>2616406</t>
  </si>
  <si>
    <t>2619402</t>
  </si>
  <si>
    <t>2620402</t>
  </si>
  <si>
    <t>2621402</t>
  </si>
  <si>
    <t>2615407</t>
  </si>
  <si>
    <t>2616407</t>
  </si>
  <si>
    <t>2619408</t>
  </si>
  <si>
    <t>2616408</t>
  </si>
  <si>
    <t>EM 에밀리아나 나뚜라 소비뇽 블랑</t>
  </si>
  <si>
    <t>7804320517865</t>
  </si>
  <si>
    <t>2617401</t>
  </si>
  <si>
    <t>2618401</t>
  </si>
  <si>
    <t>2620401</t>
  </si>
  <si>
    <t>2621001</t>
  </si>
  <si>
    <t>2616419</t>
  </si>
  <si>
    <t>2614403</t>
  </si>
  <si>
    <t>2616403</t>
  </si>
  <si>
    <t>2617405</t>
  </si>
  <si>
    <t>2618405</t>
  </si>
  <si>
    <t>2617404</t>
  </si>
  <si>
    <t>2619404</t>
  </si>
  <si>
    <t>2614402</t>
  </si>
  <si>
    <t>2617419</t>
  </si>
  <si>
    <t>3618003</t>
  </si>
  <si>
    <t>EM 에밀리아나 노바스 샤르도네</t>
  </si>
  <si>
    <t>3621003</t>
  </si>
  <si>
    <t>96XX103</t>
  </si>
  <si>
    <t>EM 에밀리아나 노바스 케이스</t>
  </si>
  <si>
    <t>2619027</t>
  </si>
  <si>
    <t>4621401</t>
  </si>
  <si>
    <t>EM 에밀리아나 아도베 로제</t>
  </si>
  <si>
    <t>7804320268170</t>
  </si>
  <si>
    <t>2618419</t>
  </si>
  <si>
    <t>2619018</t>
  </si>
  <si>
    <t>2618016</t>
  </si>
  <si>
    <t>3615403</t>
  </si>
  <si>
    <t>EM 에밀리아나 아도베 샤르도네</t>
  </si>
  <si>
    <t>7804320150628</t>
  </si>
  <si>
    <t>3618401</t>
  </si>
  <si>
    <t>3620401</t>
  </si>
  <si>
    <t>3622806</t>
  </si>
  <si>
    <t>EM 에밀리아나 아도베 소비뇽 블랑</t>
  </si>
  <si>
    <t>7804320306322</t>
  </si>
  <si>
    <t>2618014</t>
  </si>
  <si>
    <t>2617815</t>
  </si>
  <si>
    <t>2621015</t>
  </si>
  <si>
    <t>96XX102</t>
  </si>
  <si>
    <t>EM 에밀리아나 아도베 케이스</t>
  </si>
  <si>
    <t>3616805</t>
  </si>
  <si>
    <t>EM 에밀리아나 에코발란스 소비뇽 블랑</t>
  </si>
  <si>
    <t>7804320393414</t>
  </si>
  <si>
    <t>3618801</t>
  </si>
  <si>
    <t>2614808</t>
  </si>
  <si>
    <t>EM 에밀리아나 에코발란스 카베르네 소비뇽</t>
  </si>
  <si>
    <t>7804320393384</t>
  </si>
  <si>
    <t>2615017</t>
  </si>
  <si>
    <t>EM 에밀리아나 에코발란스 피노누아</t>
  </si>
  <si>
    <t>7804320393377</t>
  </si>
  <si>
    <t>2617017</t>
  </si>
  <si>
    <t>EM 에밀리아나 에트니코</t>
  </si>
  <si>
    <t>7804320365954</t>
  </si>
  <si>
    <t>2619418</t>
  </si>
  <si>
    <t>7804320748818</t>
  </si>
  <si>
    <t>86XX101</t>
  </si>
  <si>
    <t>EM 에밀리아나 지 더미 보틀</t>
  </si>
  <si>
    <t>XX</t>
  </si>
  <si>
    <t>96XX105</t>
  </si>
  <si>
    <t>EM 에밀리아나 지 케이스</t>
  </si>
  <si>
    <t>2615821</t>
  </si>
  <si>
    <t>2616821</t>
  </si>
  <si>
    <t>2617022</t>
  </si>
  <si>
    <t>2618029</t>
  </si>
  <si>
    <t>2619029</t>
  </si>
  <si>
    <t>2620029</t>
  </si>
  <si>
    <t>2621030</t>
  </si>
  <si>
    <t>26XX001</t>
  </si>
  <si>
    <t>EM 에밀리아나 코얌 버티컬 콜렉션 WCS (13,15,16,17,18,20)</t>
  </si>
  <si>
    <t>4,500</t>
  </si>
  <si>
    <t>8809980810782</t>
  </si>
  <si>
    <t>96XX101</t>
  </si>
  <si>
    <t>EM 에밀리아나 코얌 케이스</t>
  </si>
  <si>
    <t>4620001</t>
  </si>
  <si>
    <t>EM 에밀리아나 타이스 로제</t>
  </si>
  <si>
    <t>7804320753676</t>
  </si>
  <si>
    <t>96XX104</t>
  </si>
  <si>
    <t>EM 에밀리아나 타이스 케이스</t>
  </si>
  <si>
    <t>2420607</t>
  </si>
  <si>
    <t>FL 포그 &amp; 라잇 파소 로블레스 카베르네 소비뇽 빈티지 리저브</t>
  </si>
  <si>
    <t>675829535493</t>
  </si>
  <si>
    <t>3424002</t>
  </si>
  <si>
    <t>3423005</t>
  </si>
  <si>
    <t>FP 페스 파커 샤르도네 산타바바라 카운티 375ml</t>
  </si>
  <si>
    <t>718038556009</t>
  </si>
  <si>
    <t>3423019</t>
  </si>
  <si>
    <t>FP 페스 파커 애쉴리스 샤르도네 산타리타 힐스</t>
  </si>
  <si>
    <t>718038556177</t>
  </si>
  <si>
    <t>2420020</t>
  </si>
  <si>
    <t>FP 페스 파커 애쉴리스 피노누아 산타리타 힐스</t>
  </si>
  <si>
    <t>718038556184</t>
  </si>
  <si>
    <t>FP 페스 파커 피노누아 산타리타 힐스</t>
  </si>
  <si>
    <t>718038555736</t>
  </si>
  <si>
    <t>2423004</t>
  </si>
  <si>
    <t>2020003</t>
  </si>
  <si>
    <t>3021001</t>
  </si>
  <si>
    <t>GA 브뤼넬 드 라 가르딘 꼬뜨 뒤 론 블랑</t>
  </si>
  <si>
    <t>3760168120367</t>
  </si>
  <si>
    <t>3024001</t>
  </si>
  <si>
    <t>GA 브뤼넬 드 라 가르딘 생 조셉</t>
  </si>
  <si>
    <t>3760168120091</t>
  </si>
  <si>
    <t>2023023</t>
  </si>
  <si>
    <t>2021424</t>
  </si>
  <si>
    <t>GA 샤또 드 라 가르딘 샤또뇌프 뒤 빠프 라 트라디시옹</t>
  </si>
  <si>
    <t>3552511012005</t>
  </si>
  <si>
    <t>2412430</t>
  </si>
  <si>
    <t>GC 갤리카 오크빌 카베르네 소비뇽</t>
  </si>
  <si>
    <t>8809453000733</t>
  </si>
  <si>
    <t>2418030</t>
  </si>
  <si>
    <t>2415030</t>
  </si>
  <si>
    <t>GC 갤리카 오크빌 카베르네 프랑</t>
  </si>
  <si>
    <t>8809453000726</t>
  </si>
  <si>
    <t>2417030</t>
  </si>
  <si>
    <t>2422004</t>
  </si>
  <si>
    <t>GE 갬블 에스테이트 오크빌 카베르네 소비뇽</t>
  </si>
  <si>
    <t>850240002124</t>
  </si>
  <si>
    <t>4421501</t>
  </si>
  <si>
    <t>GF 갬블 나파밸리 로제</t>
  </si>
  <si>
    <t>850240002230</t>
  </si>
  <si>
    <t>3420401</t>
  </si>
  <si>
    <t>GF 갬블 나파밸리 소비뇽 블랑</t>
  </si>
  <si>
    <t>13.4%</t>
  </si>
  <si>
    <t>850240002001</t>
  </si>
  <si>
    <t>3422401</t>
  </si>
  <si>
    <t>2415031</t>
  </si>
  <si>
    <t>GF 갬블 나파밸리 카베르네 소비뇽</t>
  </si>
  <si>
    <t>850240002100</t>
  </si>
  <si>
    <t>8CXX111</t>
  </si>
  <si>
    <t>GH 3병 보틀 거치대</t>
  </si>
  <si>
    <t>ACXX018</t>
  </si>
  <si>
    <t>GH 그라함 20년 토니 포트 200ml</t>
  </si>
  <si>
    <t>5010867405059</t>
  </si>
  <si>
    <t>ACXX035</t>
  </si>
  <si>
    <t>GH 그라함 20년 토니 포트 4.5L</t>
  </si>
  <si>
    <t>4500</t>
  </si>
  <si>
    <t>5010867404960</t>
  </si>
  <si>
    <t>21%</t>
  </si>
  <si>
    <t>ACXX038</t>
  </si>
  <si>
    <t>GH 그라함 80년 토니 포트</t>
  </si>
  <si>
    <t>21.5%</t>
  </si>
  <si>
    <t>5608309021655</t>
  </si>
  <si>
    <t>ACXX026</t>
  </si>
  <si>
    <t>GH 그라함 나뚜라 리저브</t>
  </si>
  <si>
    <t>5010867403826</t>
  </si>
  <si>
    <t>AC01001</t>
  </si>
  <si>
    <t>GH 그라함 레이트 바틀드 빈티지</t>
  </si>
  <si>
    <t>01</t>
  </si>
  <si>
    <t>5010867400092</t>
  </si>
  <si>
    <t>AC11001</t>
  </si>
  <si>
    <t>AC12001</t>
  </si>
  <si>
    <t>AC17101</t>
  </si>
  <si>
    <t>AC18101</t>
  </si>
  <si>
    <t>AC20101</t>
  </si>
  <si>
    <t>94</t>
  </si>
  <si>
    <t>AC00003</t>
  </si>
  <si>
    <t>GH 그라함 빈티지 포트 2000 WB</t>
  </si>
  <si>
    <t>00</t>
  </si>
  <si>
    <t>5010867402560</t>
  </si>
  <si>
    <t>AC20001</t>
  </si>
  <si>
    <t>GH 그라함 빈티지 포트 2020 WB</t>
  </si>
  <si>
    <t>5608309014473</t>
  </si>
  <si>
    <t>ACMV001</t>
  </si>
  <si>
    <t>GH 그라함 셀라 마스터스 트릴로지(61,74,97)</t>
  </si>
  <si>
    <t>61, 74, 97</t>
  </si>
  <si>
    <t>AC21402</t>
  </si>
  <si>
    <t>GH 그라함 스톤 테라스 빈티지 포트 2021</t>
  </si>
  <si>
    <t>5608309017047</t>
  </si>
  <si>
    <t>ACXX012</t>
  </si>
  <si>
    <t>GH 그라함 식스 그레이프</t>
  </si>
  <si>
    <t>AC74001</t>
  </si>
  <si>
    <t>GH 그라함 싱글 하베스트 토니 포트 1974</t>
  </si>
  <si>
    <t>74</t>
  </si>
  <si>
    <t>5608309011670</t>
  </si>
  <si>
    <t>9Z00103</t>
  </si>
  <si>
    <t>GH 그라함 철문 (우)</t>
  </si>
  <si>
    <t>9Z00102</t>
  </si>
  <si>
    <t>GH 그라함 철문 (좌)</t>
  </si>
  <si>
    <t>AC23001</t>
  </si>
  <si>
    <t>GH 그라함 퀸타도스 말베도스 빈티지 포트 1.5L</t>
  </si>
  <si>
    <t>AC23002</t>
  </si>
  <si>
    <t>GH 그라함 퀸타도스 말베도스 빈티지 포트 3L</t>
  </si>
  <si>
    <t>8CXX121</t>
  </si>
  <si>
    <t>GH 그린 캡</t>
  </si>
  <si>
    <t>8CXX125</t>
  </si>
  <si>
    <t>GH 대나무 펜</t>
  </si>
  <si>
    <t>8CXX114</t>
  </si>
  <si>
    <t>GH 드랍 스탑</t>
  </si>
  <si>
    <t>8CXX119</t>
  </si>
  <si>
    <t>GH 디렉터 의자</t>
  </si>
  <si>
    <t>8CXX104</t>
  </si>
  <si>
    <t>GH 리플렛 식스 그레이프</t>
  </si>
  <si>
    <t>8CXX116</t>
  </si>
  <si>
    <t>GH 블렌드 시리즈 재료 홀더</t>
  </si>
  <si>
    <t>8CXX118</t>
  </si>
  <si>
    <t>GH 빈백</t>
  </si>
  <si>
    <t>8CXX112</t>
  </si>
  <si>
    <t>GH 소믈리에 나이프</t>
  </si>
  <si>
    <t>8CXX113</t>
  </si>
  <si>
    <t>GH 아소</t>
  </si>
  <si>
    <t>2C18002</t>
  </si>
  <si>
    <t>2C15003</t>
  </si>
  <si>
    <t>GH 알타노 레제르바</t>
  </si>
  <si>
    <t>5608309001350</t>
  </si>
  <si>
    <t>2C18003</t>
  </si>
  <si>
    <t>3C17001</t>
  </si>
  <si>
    <t>GH 알타노 화이트 레제르바</t>
  </si>
  <si>
    <t>5608309006560</t>
  </si>
  <si>
    <t>3C18001</t>
  </si>
  <si>
    <t>5608309007734</t>
  </si>
  <si>
    <t>8CXX117</t>
  </si>
  <si>
    <t>GH 앰배서더 보드</t>
  </si>
  <si>
    <t>8CXX120</t>
  </si>
  <si>
    <t>GH 에코백</t>
  </si>
  <si>
    <t>8CXX115</t>
  </si>
  <si>
    <t>GH 오픈 드랍 스탑</t>
  </si>
  <si>
    <t>8CXX102</t>
  </si>
  <si>
    <t>GH 책자</t>
  </si>
  <si>
    <t>8CXX103</t>
  </si>
  <si>
    <t>GH 책자 토니</t>
  </si>
  <si>
    <t>2C15001</t>
  </si>
  <si>
    <t>GH 퀸타 도 베수비오</t>
  </si>
  <si>
    <t>5608309002456</t>
  </si>
  <si>
    <t>2C17001</t>
  </si>
  <si>
    <t>5608309006911</t>
  </si>
  <si>
    <t>ACXX033</t>
  </si>
  <si>
    <t>GH 탐파 메탈 튜브</t>
  </si>
  <si>
    <t>8CXX106</t>
  </si>
  <si>
    <t>GH 포트 포스터</t>
  </si>
  <si>
    <t>8CXX126</t>
  </si>
  <si>
    <t>GH 폴더</t>
  </si>
  <si>
    <t>8CXX105</t>
  </si>
  <si>
    <t>GH 푸드 페어링 브로셔</t>
  </si>
  <si>
    <t>8CXX123</t>
  </si>
  <si>
    <t>GH 피크닉 햄퍼 세트</t>
  </si>
  <si>
    <t>8CXX122</t>
  </si>
  <si>
    <t>GH 햄퍼</t>
  </si>
  <si>
    <t>2198006</t>
  </si>
  <si>
    <t>GJ바르바레스코 가야</t>
  </si>
  <si>
    <t>7863130398071</t>
  </si>
  <si>
    <t>3418501</t>
  </si>
  <si>
    <t>857416201121</t>
  </si>
  <si>
    <t>2120501</t>
  </si>
  <si>
    <t>IG 이 그레피 그레피까이야 볼게리 수페리오레</t>
  </si>
  <si>
    <t>8056389180576</t>
  </si>
  <si>
    <t>2120032</t>
  </si>
  <si>
    <t>IG 이 그레피 그레피깐테 볼게리 로쏘</t>
  </si>
  <si>
    <t>8056389180378</t>
  </si>
  <si>
    <t>1915401</t>
  </si>
  <si>
    <t>JC 그랑 주베 이 깜프</t>
  </si>
  <si>
    <t>스페인</t>
  </si>
  <si>
    <t>8424487700109</t>
  </si>
  <si>
    <t>1916001</t>
  </si>
  <si>
    <t>JC 레제르바 데 라 파밀리아</t>
  </si>
  <si>
    <t>8424487600188</t>
  </si>
  <si>
    <t>19NV101</t>
  </si>
  <si>
    <t>JC 브뤼 로제</t>
  </si>
  <si>
    <t>8424487500099</t>
  </si>
  <si>
    <t>1916401</t>
  </si>
  <si>
    <t>JC 블랑 드 누아</t>
  </si>
  <si>
    <t>8424487300705</t>
  </si>
  <si>
    <t>JP 도멘 장폴 피카르 상세르 블랑 르 슈망 드 말롭</t>
  </si>
  <si>
    <t>3760205710001</t>
  </si>
  <si>
    <t>3024044</t>
  </si>
  <si>
    <t>2416129</t>
  </si>
  <si>
    <t>15.1%</t>
  </si>
  <si>
    <t>2414028</t>
  </si>
  <si>
    <t>14.8%</t>
  </si>
  <si>
    <t>2418528</t>
  </si>
  <si>
    <t>3A21402</t>
  </si>
  <si>
    <t>뉴질랜드</t>
  </si>
  <si>
    <t>3A21001</t>
  </si>
  <si>
    <t>3A22003</t>
  </si>
  <si>
    <t>3A23001</t>
  </si>
  <si>
    <t>3A25001</t>
  </si>
  <si>
    <t>25</t>
  </si>
  <si>
    <t>0015009</t>
  </si>
  <si>
    <t>LG 레귀에뜨-호믈로 끌로 뒤 몽도랑 브륏 샤흘리-슈흐-마흔느</t>
  </si>
  <si>
    <t>3770008890367</t>
  </si>
  <si>
    <t>0016009</t>
  </si>
  <si>
    <t>9FXX005</t>
  </si>
  <si>
    <t>LG 레귀에뜨-호믈로 끌로 뒤 몽도랑 브륏 우든 케이스</t>
  </si>
  <si>
    <t>00MV007</t>
  </si>
  <si>
    <t>LG 레귀에뜨-호믈로 로제 브륏 쎄파쥬 도트르푸아</t>
  </si>
  <si>
    <t>3770008890299</t>
  </si>
  <si>
    <t>00MV010</t>
  </si>
  <si>
    <t>LG 레귀에뜨-호믈로 프렐류드 브륏</t>
  </si>
  <si>
    <t>3770008890039</t>
  </si>
  <si>
    <t>3022039</t>
  </si>
  <si>
    <t>3016038</t>
  </si>
  <si>
    <t>3018038</t>
  </si>
  <si>
    <t>3020038</t>
  </si>
  <si>
    <t>3023042</t>
  </si>
  <si>
    <t>3023043</t>
  </si>
  <si>
    <t>3021435</t>
  </si>
  <si>
    <t>2014441</t>
  </si>
  <si>
    <t>LR 르로아(도) 뉘이 생 조르주 오 잘로</t>
  </si>
  <si>
    <t>8809880621419</t>
  </si>
  <si>
    <t>2014447</t>
  </si>
  <si>
    <t>LR 르로아(도) 로마네 생 비방</t>
  </si>
  <si>
    <t>8809880621426</t>
  </si>
  <si>
    <t>2013046</t>
  </si>
  <si>
    <t>LR 르로아(도) 본 로마네 레 보 몽</t>
  </si>
  <si>
    <t>8809453004090</t>
  </si>
  <si>
    <t>2011074</t>
  </si>
  <si>
    <t>LR 르로아(도) 본 로마네 오 제네브리에르</t>
  </si>
  <si>
    <t>8809880621433</t>
  </si>
  <si>
    <t>2013072</t>
  </si>
  <si>
    <t>LR 르로아(메) 뉘이 생 조르주</t>
  </si>
  <si>
    <t>8809453003772</t>
  </si>
  <si>
    <t>2017072</t>
  </si>
  <si>
    <t>8809880620566</t>
  </si>
  <si>
    <t>2018072</t>
  </si>
  <si>
    <t>LR 르로아(메) 몽텔리</t>
  </si>
  <si>
    <t>8809880621365</t>
  </si>
  <si>
    <t>3003021</t>
  </si>
  <si>
    <t>LR 르로아(메) 뫼르소 1er Cru 레 페리에르</t>
  </si>
  <si>
    <t>03</t>
  </si>
  <si>
    <t>8809453010763</t>
  </si>
  <si>
    <t>3013421</t>
  </si>
  <si>
    <t>8809880621464</t>
  </si>
  <si>
    <t>30NV007</t>
  </si>
  <si>
    <t>LR 르로아(메) 부르고뉴 블랑 플뢰르 드 빈느</t>
  </si>
  <si>
    <t>8809880621440</t>
  </si>
  <si>
    <t>3013036</t>
  </si>
  <si>
    <t>LR 르로아(메) 뿔리니 몽라셰 1er Cru 레 폴라티에</t>
  </si>
  <si>
    <t>8809453016796</t>
  </si>
  <si>
    <t>2018596</t>
  </si>
  <si>
    <t>LR 르로아(메) 사비니 레 본</t>
  </si>
  <si>
    <t>8809880620948</t>
  </si>
  <si>
    <t>2003534</t>
  </si>
  <si>
    <t>LR 르로아(메) 사비니 레 본 레 하또스</t>
  </si>
  <si>
    <t>8809880621372</t>
  </si>
  <si>
    <t>2003672</t>
  </si>
  <si>
    <t>LR 르로아(메) 상트네</t>
  </si>
  <si>
    <t>8809880621471</t>
  </si>
  <si>
    <t>3013041</t>
  </si>
  <si>
    <t>LR 르로아(메) 샤샤뉴 몽라셰 1er Cru 레 슈네보</t>
  </si>
  <si>
    <t>8809880621341</t>
  </si>
  <si>
    <t>3013037</t>
  </si>
  <si>
    <t>LR 르로아(메) 샤샤뉴 몽라셰 1er Cru 모죠</t>
  </si>
  <si>
    <t>8809453016802</t>
  </si>
  <si>
    <t>2003533</t>
  </si>
  <si>
    <t>LR 르로아(메) 쇼레 레 본</t>
  </si>
  <si>
    <t>8809453000702</t>
  </si>
  <si>
    <t>2014533</t>
  </si>
  <si>
    <t>8809453017434</t>
  </si>
  <si>
    <t>2020002</t>
  </si>
  <si>
    <t>LR 보졸레빌라쥐 프리미에</t>
  </si>
  <si>
    <t>8809453012682</t>
  </si>
  <si>
    <t>2021002</t>
  </si>
  <si>
    <t>8809453005677</t>
  </si>
  <si>
    <t>2022002</t>
  </si>
  <si>
    <t>8809880620412</t>
  </si>
  <si>
    <t>2023001</t>
  </si>
  <si>
    <t>8809453009873</t>
  </si>
  <si>
    <t>3C20001</t>
  </si>
  <si>
    <t>2C17004</t>
  </si>
  <si>
    <t>LS 루이스 세아브라 시스토 크루 틴토</t>
  </si>
  <si>
    <t>5600790052040</t>
  </si>
  <si>
    <t>2C19004</t>
  </si>
  <si>
    <t>4422601</t>
  </si>
  <si>
    <t>LT 랭 트윈스 리버 랜치 빈야드 알리아니코 로제</t>
  </si>
  <si>
    <t>891540001684</t>
  </si>
  <si>
    <t>2016016</t>
  </si>
  <si>
    <t>2018416</t>
  </si>
  <si>
    <t>2019017</t>
  </si>
  <si>
    <t>3419018</t>
  </si>
  <si>
    <t>MB 욘트빌 소비뇽 블랑</t>
  </si>
  <si>
    <t>40232499548</t>
  </si>
  <si>
    <t>2022081</t>
  </si>
  <si>
    <t>MD 마스 데 앙페미에르 수르스 루즈 루베롱</t>
  </si>
  <si>
    <t>3770015524019</t>
  </si>
  <si>
    <t>3023040</t>
  </si>
  <si>
    <t>MD 마스 데 앙페미에르 슈발리에 블랑 루베롱</t>
  </si>
  <si>
    <t>3770015524118</t>
  </si>
  <si>
    <t>3021062</t>
  </si>
  <si>
    <t>MG 로돌프 드모조 뫼르소</t>
  </si>
  <si>
    <t>13.2%</t>
  </si>
  <si>
    <t>8809880621853</t>
  </si>
  <si>
    <t>2021077</t>
  </si>
  <si>
    <t>MG 로돌프 드모조 본 레 보 푸제</t>
  </si>
  <si>
    <t>12.6%</t>
  </si>
  <si>
    <t>8809880621921</t>
  </si>
  <si>
    <t>12.8%</t>
  </si>
  <si>
    <t>2022076</t>
  </si>
  <si>
    <t>8809880621877</t>
  </si>
  <si>
    <t>2021079</t>
  </si>
  <si>
    <t>MG 로돌프 드모조 포마르 1er Cru 샤르모 쿠르 데 담</t>
  </si>
  <si>
    <t>8809880621938</t>
  </si>
  <si>
    <t>2917807</t>
  </si>
  <si>
    <t>MM 마스 마르티네 엘스 에스쿠르콘</t>
  </si>
  <si>
    <t>8809453000252</t>
  </si>
  <si>
    <t>2918807</t>
  </si>
  <si>
    <t>2917808</t>
  </si>
  <si>
    <t>MM 마스 마르티네 카미 페세롤레스</t>
  </si>
  <si>
    <t>8809453000245</t>
  </si>
  <si>
    <t>2416403</t>
  </si>
  <si>
    <t>MT 마지스트레잇 나파밸리 스프링마운틴 카베르네 소비뇽</t>
  </si>
  <si>
    <t>818051021598</t>
  </si>
  <si>
    <t>2107016</t>
  </si>
  <si>
    <t>OR 마세토</t>
  </si>
  <si>
    <t>8032732220830</t>
  </si>
  <si>
    <t>2108021</t>
  </si>
  <si>
    <t>8032732221042</t>
  </si>
  <si>
    <t>3120012</t>
  </si>
  <si>
    <t>OR 포지오 알레 가제</t>
  </si>
  <si>
    <t>8032732223992</t>
  </si>
  <si>
    <t>81NV001</t>
  </si>
  <si>
    <t>PACKING CHARGE</t>
  </si>
  <si>
    <t>AZ83001</t>
  </si>
  <si>
    <t xml:space="preserve">PALLET REF.                                                     </t>
  </si>
  <si>
    <t>5.5%</t>
  </si>
  <si>
    <t>3123013</t>
  </si>
  <si>
    <t>2701013</t>
  </si>
  <si>
    <t>PF 그렌지1.5L</t>
  </si>
  <si>
    <t>7863131001253</t>
  </si>
  <si>
    <t>2423530</t>
  </si>
  <si>
    <t>14.7%</t>
  </si>
  <si>
    <t>2419524</t>
  </si>
  <si>
    <t>PF 피터 프레너스 브렌들린 빈야드 카베르네 소비뇽</t>
  </si>
  <si>
    <t>892953000400</t>
  </si>
  <si>
    <t>2422404</t>
  </si>
  <si>
    <t>PR 프리스트 랜치 카베르네 소비뇽</t>
  </si>
  <si>
    <t>856976005002</t>
  </si>
  <si>
    <t>2416003</t>
  </si>
  <si>
    <t>PR 프리스트 랜치 코치건</t>
  </si>
  <si>
    <t>15.3%</t>
  </si>
  <si>
    <t>8809880621020</t>
  </si>
  <si>
    <t>4422501</t>
  </si>
  <si>
    <t>PS 루씨 바이 피쏘니 로제 오브 피노 누아</t>
  </si>
  <si>
    <t>787790437604</t>
  </si>
  <si>
    <t>3421502</t>
  </si>
  <si>
    <t>PS 루씨아 바이 소버레너스 빈야드 샤르도네</t>
  </si>
  <si>
    <t>8809453009712</t>
  </si>
  <si>
    <t>2421503</t>
  </si>
  <si>
    <t>PS 루씨아 바이 소버레너스 빈야드 피노 누아</t>
  </si>
  <si>
    <t>8809453009729</t>
  </si>
  <si>
    <t>2421502</t>
  </si>
  <si>
    <t>PS 루씨아 바이 피쏘니 개리스 빈야드 피노 누아</t>
  </si>
  <si>
    <t>8809453009705</t>
  </si>
  <si>
    <t>2421501</t>
  </si>
  <si>
    <t>PS 루씨아 바이 피쏘니 에스테이트 퀴베 피노 누아</t>
  </si>
  <si>
    <t>8809453009743</t>
  </si>
  <si>
    <t>2419526</t>
  </si>
  <si>
    <t>PS 피쏘니 에스테이트 피노 누아</t>
  </si>
  <si>
    <t>8809453009750</t>
  </si>
  <si>
    <t>3021405</t>
  </si>
  <si>
    <t>RB 로저 벨랑 뫼르소 1er Cru "상뜨노"</t>
  </si>
  <si>
    <t>8809880620078</t>
  </si>
  <si>
    <t>2018417</t>
  </si>
  <si>
    <t>RB 로저 벨랑 부르고뉴 피노누아</t>
  </si>
  <si>
    <t>8809880620085</t>
  </si>
  <si>
    <t>2019419</t>
  </si>
  <si>
    <t>RB 로저 벨랑 상트네 루즈 1er Cru "보르가르"</t>
  </si>
  <si>
    <t>8809880620115</t>
  </si>
  <si>
    <t>3022403</t>
  </si>
  <si>
    <t>RB 로저 벨랑 샤샤뉴 몽라셰 블랑 1er Cru "모조 끌로 피뚜아"</t>
  </si>
  <si>
    <t>8809880620054</t>
  </si>
  <si>
    <t>2406006</t>
  </si>
  <si>
    <t>RB 에디지오네 펜니노 진판델</t>
  </si>
  <si>
    <t>7863135106213</t>
  </si>
  <si>
    <t>3001031</t>
  </si>
  <si>
    <t>RC 샤토 쉬디로</t>
  </si>
  <si>
    <t>8809453003628</t>
  </si>
  <si>
    <t>D726011</t>
  </si>
  <si>
    <t>RD 0489/48 데구스타지오네 샴페인</t>
  </si>
  <si>
    <t>독일</t>
  </si>
  <si>
    <t>9006206524273</t>
  </si>
  <si>
    <t>13.3%</t>
  </si>
  <si>
    <t>2418423</t>
  </si>
  <si>
    <t>RE 레드카 모하트 릿지 카베르네 소비뇽</t>
  </si>
  <si>
    <t>8809880621068</t>
  </si>
  <si>
    <t>3419402</t>
  </si>
  <si>
    <t>RE 레드카 에스테이트 샤르도네</t>
  </si>
  <si>
    <t>8809880621044</t>
  </si>
  <si>
    <t>2419422</t>
  </si>
  <si>
    <t>RE 레드카 에스테이트 피노 누아</t>
  </si>
  <si>
    <t>8809880621037</t>
  </si>
  <si>
    <t>8HXX004</t>
  </si>
  <si>
    <t>RF 더미 세트</t>
  </si>
  <si>
    <t>8HXX005</t>
  </si>
  <si>
    <t>RF 더미 세트 1.5L</t>
  </si>
  <si>
    <t>1H18002</t>
  </si>
  <si>
    <t>RF 라피니 블랑 드 누아 1.5L</t>
  </si>
  <si>
    <t>영국</t>
  </si>
  <si>
    <t>5060566720069</t>
  </si>
  <si>
    <t>1H19002</t>
  </si>
  <si>
    <t>RF 라피니 블랑 드 블랑</t>
  </si>
  <si>
    <t>5060566720076</t>
  </si>
  <si>
    <t>8HXX001</t>
  </si>
  <si>
    <t>RF 라피니 아이스 버켓 6본입</t>
  </si>
  <si>
    <t>1H18001</t>
  </si>
  <si>
    <t>RF 라피니 클래식 퀴베 1.5L</t>
  </si>
  <si>
    <t>5060566720106</t>
  </si>
  <si>
    <t>8HXX003</t>
  </si>
  <si>
    <t>RF 보틀 스토퍼</t>
  </si>
  <si>
    <t>8HXX002</t>
  </si>
  <si>
    <t>RF 트렁크</t>
  </si>
  <si>
    <t>2421018</t>
  </si>
  <si>
    <t>2422002</t>
  </si>
  <si>
    <t>RG 릿지 리톤 스프링 50주년</t>
  </si>
  <si>
    <t>2417021</t>
  </si>
  <si>
    <t>RG 릿지 리톤 에스테이트 쁘띠 시라</t>
  </si>
  <si>
    <t>744442781003</t>
  </si>
  <si>
    <t>2418421</t>
  </si>
  <si>
    <t>2422401</t>
  </si>
  <si>
    <t>2417010</t>
  </si>
  <si>
    <t>RG 릿지 몬테벨로</t>
  </si>
  <si>
    <t>13.7%</t>
  </si>
  <si>
    <t>744442101009</t>
  </si>
  <si>
    <t>3400009</t>
  </si>
  <si>
    <t>RG 릿지 샤르도네 몬테벨로</t>
  </si>
  <si>
    <t>744442401000</t>
  </si>
  <si>
    <t>2419022</t>
  </si>
  <si>
    <t>RL 렐릭 리츄얼 레드 와인 나파밸리</t>
  </si>
  <si>
    <t>8809453009767</t>
  </si>
  <si>
    <t>2418523</t>
  </si>
  <si>
    <t>RL 렐릭 알터팩트 카베르네 소비뇽 나파밸리</t>
  </si>
  <si>
    <t>8809453009774</t>
  </si>
  <si>
    <t>호주</t>
  </si>
  <si>
    <t>3716806</t>
  </si>
  <si>
    <t>RO 로버트 오틀리 비치헛 샤르도네</t>
  </si>
  <si>
    <t>9338053003664</t>
  </si>
  <si>
    <t>47NV801</t>
  </si>
  <si>
    <t>3716805</t>
  </si>
  <si>
    <t>3721805</t>
  </si>
  <si>
    <t>3720801</t>
  </si>
  <si>
    <t>2719810</t>
  </si>
  <si>
    <t>RO 로버트 오틀리 시그니처 카베르네 소비뇽</t>
  </si>
  <si>
    <t>9338053002216</t>
  </si>
  <si>
    <t>2718804</t>
  </si>
  <si>
    <t>2720809</t>
  </si>
  <si>
    <t>2718809</t>
  </si>
  <si>
    <t>RO 로버트 오틀리 시그니처 카베르네 소비뇽(6입)</t>
  </si>
  <si>
    <t>2710801</t>
  </si>
  <si>
    <t>RO 로버트 오틀리 페넌트 카베르네 소비뇽</t>
  </si>
  <si>
    <t>9338053004623</t>
  </si>
  <si>
    <t>2713808</t>
  </si>
  <si>
    <t>9338053004647</t>
  </si>
  <si>
    <t>2716806</t>
  </si>
  <si>
    <t>RO 로버트 오틀리 페넌트 카베르네 소비뇽(FR)</t>
  </si>
  <si>
    <t>2718709</t>
  </si>
  <si>
    <t>3717804</t>
  </si>
  <si>
    <t>RO 로버트 오틀리 포켓왓치 샤르도네</t>
  </si>
  <si>
    <t>3718807</t>
  </si>
  <si>
    <t>2713807</t>
  </si>
  <si>
    <t>2712806</t>
  </si>
  <si>
    <t>2713806</t>
  </si>
  <si>
    <t>2722806</t>
  </si>
  <si>
    <t>RO 로버트 오틀리 피니스테르 샤르도네</t>
  </si>
  <si>
    <t>9338053002988</t>
  </si>
  <si>
    <t>3720001</t>
  </si>
  <si>
    <t>3722001</t>
  </si>
  <si>
    <t>2717601</t>
  </si>
  <si>
    <t>RO 로버트 오틀리 피니스테르 시라즈</t>
  </si>
  <si>
    <t>9338053008928</t>
  </si>
  <si>
    <t>2717401</t>
  </si>
  <si>
    <t>2719401</t>
  </si>
  <si>
    <t>2715803</t>
  </si>
  <si>
    <t>RO 로버트 오틀리 핸콕앤핸콕 카베르네 토우리가</t>
  </si>
  <si>
    <t>9338053006245</t>
  </si>
  <si>
    <t>2422023</t>
  </si>
  <si>
    <t>2917810</t>
  </si>
  <si>
    <t>2918810</t>
  </si>
  <si>
    <t>3919802</t>
  </si>
  <si>
    <t>SM 수마로카 샤르도네</t>
  </si>
  <si>
    <t>8412766133632</t>
  </si>
  <si>
    <t>3919803</t>
  </si>
  <si>
    <t>SM 수마로카 소비뇽 블랑</t>
  </si>
  <si>
    <t>8412766133663</t>
  </si>
  <si>
    <t>49NV001</t>
  </si>
  <si>
    <t>ST 센티르 가르나차 템프라니요 로제</t>
  </si>
  <si>
    <t>8414601139472</t>
  </si>
  <si>
    <t>11.5%</t>
  </si>
  <si>
    <t>00MV002</t>
  </si>
  <si>
    <t>SU 수티랑 로제 브륏 그랑크뤼</t>
  </si>
  <si>
    <t>3446020000199</t>
  </si>
  <si>
    <t>00MV003</t>
  </si>
  <si>
    <t>SU 수티랑 로제 쎄니에 브륏 그랑크뤼</t>
  </si>
  <si>
    <t>3446020000069</t>
  </si>
  <si>
    <t>0018001</t>
  </si>
  <si>
    <t>SU 수티랑 퀴베 밀레짐 브륏 그랑크뤼P</t>
  </si>
  <si>
    <t>3446020000366</t>
  </si>
  <si>
    <t>3420013</t>
  </si>
  <si>
    <t>SV 스몰 바인즈 TBH 빈야드 소노마 코스트 샤르도네</t>
  </si>
  <si>
    <t>8809880621310</t>
  </si>
  <si>
    <t>2420031</t>
  </si>
  <si>
    <t>SV 스몰 바인즈 TBH 빈야드 소노마 코스트 피노 누아</t>
  </si>
  <si>
    <t>8809880621297</t>
  </si>
  <si>
    <t>3420012</t>
  </si>
  <si>
    <t>SV 스몰 바인즈 소노마 코스트 샤르도네</t>
  </si>
  <si>
    <t>8809880621303</t>
  </si>
  <si>
    <t>2420030</t>
  </si>
  <si>
    <t>SV 스몰 바인즈 소노마 코스트 피노누아</t>
  </si>
  <si>
    <t>8809880621280</t>
  </si>
  <si>
    <t>94XX002</t>
  </si>
  <si>
    <t>TM 토이메이커 3본입 우드케이스</t>
  </si>
  <si>
    <t>94XX003</t>
  </si>
  <si>
    <t>TM 토이메이커 6본입 우드케이스</t>
  </si>
  <si>
    <t>10NV012</t>
  </si>
  <si>
    <t>VA 뵈브 암발 로랑 트루페흐 무스까</t>
  </si>
  <si>
    <t>0%</t>
  </si>
  <si>
    <t>3299641122586</t>
  </si>
  <si>
    <t>10XX010</t>
  </si>
  <si>
    <t>VA 뵈브 암발 샤를루 스프리츠 블랙커런트</t>
  </si>
  <si>
    <t>3304020008440</t>
  </si>
  <si>
    <t>10XX012</t>
  </si>
  <si>
    <t>VA 뵈브 암발 샤를루 스프리츠 엘더플라워</t>
  </si>
  <si>
    <t>3304020008235</t>
  </si>
  <si>
    <t>10XX011</t>
  </si>
  <si>
    <t>VA 뵈브 암발 샤를루 스프리츠 오렌지</t>
  </si>
  <si>
    <t>3304020008228</t>
  </si>
  <si>
    <t>10NV003</t>
  </si>
  <si>
    <t>VA 뵈브 암발 크레망 드 부르고뉴 그랑 뀌베 로제</t>
  </si>
  <si>
    <t>3299641113935</t>
  </si>
  <si>
    <t>10NV014</t>
  </si>
  <si>
    <t>VA 뵈브 암발 크레망 드 부르고뉴 프리미에르 플뢰르 브륏 로제 (벚꽃 에디</t>
  </si>
  <si>
    <t>3299641122777</t>
  </si>
  <si>
    <t>3020451</t>
  </si>
  <si>
    <t>VG 뱅상 지라르댕 몽라셰 그랑크뤼</t>
  </si>
  <si>
    <t>8809880621266</t>
  </si>
  <si>
    <t>3021551</t>
  </si>
  <si>
    <t>3022501</t>
  </si>
  <si>
    <t>3021439</t>
  </si>
  <si>
    <t>3020541</t>
  </si>
  <si>
    <t>VG 뱅상 지라르댕 바따르 몽라셰 그랑 크뤼</t>
  </si>
  <si>
    <t>8809880620238</t>
  </si>
  <si>
    <t>3021641</t>
  </si>
  <si>
    <t>3022541</t>
  </si>
  <si>
    <t>3020440</t>
  </si>
  <si>
    <t>2017011</t>
  </si>
  <si>
    <t>2016061</t>
  </si>
  <si>
    <t>VG 뱅상 지라르댕 상트네 1erCru 르 보르가르</t>
  </si>
  <si>
    <t>8809453016857</t>
  </si>
  <si>
    <t>2016012</t>
  </si>
  <si>
    <t>2017033</t>
  </si>
  <si>
    <t>VG 뱅상 지라르댕 옥세-뒤레스 비에유 비뉴</t>
  </si>
  <si>
    <t>8809453000146</t>
  </si>
  <si>
    <t>3021541</t>
  </si>
  <si>
    <t>3812001</t>
  </si>
  <si>
    <t>VG 페어겔레겐 소비뇽 블랑</t>
  </si>
  <si>
    <t>2123001</t>
  </si>
  <si>
    <t>VP 볼파이아 치토 IGT</t>
  </si>
  <si>
    <t>8013681201231</t>
  </si>
  <si>
    <t>2121003</t>
  </si>
  <si>
    <t>VP 볼파이아 키안티 클라시코 1.5L</t>
  </si>
  <si>
    <t>8015923102122</t>
  </si>
  <si>
    <t>2120404</t>
  </si>
  <si>
    <t>VP 볼파이아 키안티 클라시코 그란 셀레지오네 '콜타살라'</t>
  </si>
  <si>
    <t>8015923402017</t>
  </si>
  <si>
    <t>2120004</t>
  </si>
  <si>
    <t>VP 볼파이아 키안티 클라시코 리제르바 1.5L</t>
  </si>
  <si>
    <t>8015923202020</t>
  </si>
  <si>
    <t>3123001</t>
  </si>
  <si>
    <t>8013681101234</t>
  </si>
  <si>
    <t>2018516</t>
  </si>
  <si>
    <t>VT샤토 갈로셰 레드</t>
  </si>
  <si>
    <t>3412911009572</t>
  </si>
  <si>
    <t>9F19111</t>
  </si>
  <si>
    <t>나무 와인렉(A)</t>
  </si>
  <si>
    <t>9F21103</t>
  </si>
  <si>
    <t>백화점용 나무벌집선반</t>
  </si>
  <si>
    <t>2098424</t>
  </si>
  <si>
    <t>샤또 슈발 블랑</t>
  </si>
  <si>
    <t>98</t>
  </si>
  <si>
    <t>8809880620894</t>
  </si>
  <si>
    <t>2090196</t>
  </si>
  <si>
    <t>샤토 라투르</t>
  </si>
  <si>
    <t>8809453002430</t>
  </si>
  <si>
    <t>2000198</t>
  </si>
  <si>
    <t>샤토 무통 롯실드</t>
  </si>
  <si>
    <t>7863130200060</t>
  </si>
  <si>
    <t>9FXX123</t>
  </si>
  <si>
    <t>아크릴 아이스 버킷</t>
  </si>
  <si>
    <t>9FXX124</t>
  </si>
  <si>
    <t>아크릴 초콜릿 트레이 600*490</t>
  </si>
  <si>
    <t>9F00204</t>
  </si>
  <si>
    <t>오크통(RJ마초맨)</t>
  </si>
  <si>
    <t>9F00205</t>
  </si>
  <si>
    <t>오크통(RJ마퀴농)</t>
  </si>
  <si>
    <t>9F00199</t>
  </si>
  <si>
    <t>오크통(RJ인비저블맨)</t>
  </si>
  <si>
    <t>9ZXX803</t>
  </si>
  <si>
    <t>와인스토퍼 2025년형</t>
  </si>
  <si>
    <t>9F24102</t>
  </si>
  <si>
    <t>와인오프너(2단스크류)_2025년형</t>
  </si>
  <si>
    <t>9FXX119</t>
  </si>
  <si>
    <t>유리병 10x10</t>
  </si>
  <si>
    <t>9FXX120</t>
  </si>
  <si>
    <t>유리병 12x12</t>
  </si>
  <si>
    <t>9FXX117</t>
  </si>
  <si>
    <t>유리병 12x15</t>
  </si>
  <si>
    <t>9FXX118</t>
  </si>
  <si>
    <t>유리병 12x20</t>
  </si>
  <si>
    <t>9FXX116</t>
  </si>
  <si>
    <t>유리병 12x30</t>
  </si>
  <si>
    <t>9F18111</t>
  </si>
  <si>
    <t>종이 시음컵(코스트코전용)</t>
  </si>
  <si>
    <t>0000101</t>
  </si>
  <si>
    <t>행사용 철제집기(백화점용)</t>
  </si>
  <si>
    <t>8809880622096</t>
  </si>
  <si>
    <t>8809880622089</t>
  </si>
  <si>
    <t>2423606</t>
  </si>
  <si>
    <t>FL 포그 &amp; 라잇 몬테레이 카베르네 소비뇽 빈티지 리저브</t>
  </si>
  <si>
    <t>675829535042</t>
  </si>
  <si>
    <t>2421607</t>
  </si>
  <si>
    <t>2423605</t>
  </si>
  <si>
    <t>FL 포그 &amp; 라잇 피노 누아 빈티지 리저브</t>
  </si>
  <si>
    <t>675829535066</t>
  </si>
  <si>
    <t>I Greppi Greppicaia Bolgheri Superiore</t>
    <phoneticPr fontId="10" type="noConversion"/>
  </si>
  <si>
    <t>이 그레피 그레피까이야 볼게리 수페리오레</t>
    <phoneticPr fontId="10" type="noConversion"/>
  </si>
  <si>
    <t>이 그레피 그레피깐테 볼게리 로쏘</t>
    <phoneticPr fontId="10" type="noConversion"/>
  </si>
  <si>
    <t>I Greppi Greppicante Bolgheri Rosso</t>
    <phoneticPr fontId="10" type="noConversion"/>
  </si>
  <si>
    <t xml:space="preserve">I Greppi </t>
    <phoneticPr fontId="10" type="noConversion"/>
  </si>
  <si>
    <t>3037900009298</t>
  </si>
  <si>
    <t>2008447</t>
  </si>
  <si>
    <t>2008051</t>
  </si>
  <si>
    <t>LR 르로아(도) 뮈지니 그랑 크뤼</t>
  </si>
  <si>
    <t>2009446</t>
  </si>
  <si>
    <t>2008045</t>
  </si>
  <si>
    <t>LR 르로아(도) 본 로마네 오 브륄레</t>
  </si>
  <si>
    <t>2009074</t>
  </si>
  <si>
    <t>8809453011968</t>
  </si>
  <si>
    <t>3018415</t>
  </si>
  <si>
    <t>LR 르로아(도) 부르고뉴 알리고테</t>
  </si>
  <si>
    <t>3018437</t>
  </si>
  <si>
    <t>8809880620603</t>
  </si>
  <si>
    <t>3015020</t>
  </si>
  <si>
    <t>LR 르로아(메) 뿔리니 몽라셰</t>
  </si>
  <si>
    <t>8809453017489</t>
  </si>
  <si>
    <t>3014041</t>
  </si>
  <si>
    <t>3010037</t>
  </si>
  <si>
    <t>LR 르로아(메) 샤샤뉴 몽라셰 1er Cru 모조</t>
  </si>
  <si>
    <t>2014472</t>
  </si>
  <si>
    <t>LR 르로아(메) 샹볼 뮈지니</t>
  </si>
  <si>
    <t>8809453003802</t>
  </si>
  <si>
    <t>3019438</t>
  </si>
  <si>
    <t>LR 르로아(메) 옥세 듀레스</t>
  </si>
  <si>
    <t>2015849</t>
  </si>
  <si>
    <t>LR 르로아(메) 제브레 샹베르탱</t>
  </si>
  <si>
    <t>8809453017465</t>
  </si>
  <si>
    <t>아큐먼 마운틴사이드 소비뇽 블랑</t>
    <phoneticPr fontId="10" type="noConversion"/>
  </si>
  <si>
    <t>아큐먼 마운틴사이드 카베르네 소비뇽</t>
    <phoneticPr fontId="10" type="noConversion"/>
  </si>
  <si>
    <t>아큐먼 피크 카베르네 소비뇽</t>
    <phoneticPr fontId="10" type="noConversion"/>
  </si>
  <si>
    <t>아큐먼 피크 에드코라 빈야드</t>
    <phoneticPr fontId="10" type="noConversion"/>
  </si>
  <si>
    <t>Acumen Peak Edcora Vineyard</t>
    <phoneticPr fontId="10" type="noConversion"/>
  </si>
  <si>
    <t>Acumen Peak Cabernet Sauvignon</t>
    <phoneticPr fontId="10" type="noConversion"/>
  </si>
  <si>
    <t>Acumen Mountainside Cabernet Sauvignon</t>
    <phoneticPr fontId="10" type="noConversion"/>
  </si>
  <si>
    <t>Acumen Mountainside Sauvignon Blanc</t>
    <phoneticPr fontId="10" type="noConversion"/>
  </si>
  <si>
    <t>Acumen</t>
    <phoneticPr fontId="10" type="noConversion"/>
  </si>
  <si>
    <t>공급자명</t>
    <phoneticPr fontId="10" type="noConversion"/>
  </si>
  <si>
    <t>라피니</t>
    <phoneticPr fontId="10" type="noConversion"/>
  </si>
  <si>
    <t>찰스하이직</t>
    <phoneticPr fontId="10" type="noConversion"/>
  </si>
  <si>
    <t>수티랑</t>
    <phoneticPr fontId="10" type="noConversion"/>
  </si>
  <si>
    <t>레귀에뜨 호믈로</t>
    <phoneticPr fontId="10" type="noConversion"/>
  </si>
  <si>
    <t>크리스토프 피뚜아</t>
    <phoneticPr fontId="10" type="noConversion"/>
  </si>
  <si>
    <t>샤토 그랑 주가</t>
    <phoneticPr fontId="10" type="noConversion"/>
  </si>
  <si>
    <t>뵈브 암발</t>
    <phoneticPr fontId="10" type="noConversion"/>
  </si>
  <si>
    <t>찰스 하이직</t>
    <phoneticPr fontId="10" type="noConversion"/>
  </si>
  <si>
    <t>도멘 도브네</t>
    <phoneticPr fontId="10" type="noConversion"/>
  </si>
  <si>
    <t>도멘 르로아</t>
    <phoneticPr fontId="10" type="noConversion"/>
  </si>
  <si>
    <t>메종 르로아</t>
    <phoneticPr fontId="10" type="noConversion"/>
  </si>
  <si>
    <t>메종 로쉬 벨렌</t>
    <phoneticPr fontId="10" type="noConversion"/>
  </si>
  <si>
    <t>도멘 기 이반 뒤폴레르</t>
    <phoneticPr fontId="10" type="noConversion"/>
  </si>
  <si>
    <t>뱅상 지라르댕</t>
    <phoneticPr fontId="10" type="noConversion"/>
  </si>
  <si>
    <t>로저 벨랑</t>
    <phoneticPr fontId="10" type="noConversion"/>
  </si>
  <si>
    <t>로돌프 드모조</t>
    <phoneticPr fontId="10" type="noConversion"/>
  </si>
  <si>
    <t>도멘 뷰 콜라주</t>
    <phoneticPr fontId="10" type="noConversion"/>
  </si>
  <si>
    <t>도멘 클로 드 라 샤펠</t>
    <phoneticPr fontId="10" type="noConversion"/>
  </si>
  <si>
    <t>루이 미셸</t>
    <phoneticPr fontId="10" type="noConversion"/>
  </si>
  <si>
    <t>클레멈 라발리</t>
    <phoneticPr fontId="10" type="noConversion"/>
  </si>
  <si>
    <t>클레멍 라발리, 샤블리 "샹트 메흘르"</t>
    <phoneticPr fontId="10" type="noConversion"/>
  </si>
  <si>
    <t>도멘 장폴 피카르</t>
    <phoneticPr fontId="10" type="noConversion"/>
  </si>
  <si>
    <t>도프</t>
    <phoneticPr fontId="10" type="noConversion"/>
  </si>
  <si>
    <t>꿀리 뒤떼이</t>
    <phoneticPr fontId="10" type="noConversion"/>
  </si>
  <si>
    <t>샤또 드 라 가르딘</t>
    <phoneticPr fontId="10" type="noConversion"/>
  </si>
  <si>
    <t>브루넬 드 라 가르딘</t>
    <phoneticPr fontId="10" type="noConversion"/>
  </si>
  <si>
    <t>도팡</t>
    <phoneticPr fontId="10" type="noConversion"/>
  </si>
  <si>
    <t>샤또 파보리</t>
    <phoneticPr fontId="10" type="noConversion"/>
  </si>
  <si>
    <t>마스 데 앙페미에르</t>
    <phoneticPr fontId="10" type="noConversion"/>
  </si>
  <si>
    <t>카시나 아델라이데</t>
    <phoneticPr fontId="10" type="noConversion"/>
  </si>
  <si>
    <t>펠라사</t>
    <phoneticPr fontId="10" type="noConversion"/>
  </si>
  <si>
    <t>보르고 몰리노</t>
    <phoneticPr fontId="10" type="noConversion"/>
  </si>
  <si>
    <t>안셀미</t>
    <phoneticPr fontId="10" type="noConversion"/>
  </si>
  <si>
    <t>엘레나 푸치</t>
    <phoneticPr fontId="10" type="noConversion"/>
  </si>
  <si>
    <t>볼파이아</t>
    <phoneticPr fontId="10" type="noConversion"/>
  </si>
  <si>
    <t>오르넬라이아</t>
    <phoneticPr fontId="10" type="noConversion"/>
  </si>
  <si>
    <t>비온디 산티</t>
    <phoneticPr fontId="10" type="noConversion"/>
  </si>
  <si>
    <t>알테시노</t>
    <phoneticPr fontId="10" type="noConversion"/>
  </si>
  <si>
    <t>이 그레피</t>
    <phoneticPr fontId="10" type="noConversion"/>
  </si>
  <si>
    <t>마스 마티네</t>
    <phoneticPr fontId="10" type="noConversion"/>
  </si>
  <si>
    <t>주베 이 깜프</t>
    <phoneticPr fontId="10" type="noConversion"/>
  </si>
  <si>
    <t>수마로카</t>
    <phoneticPr fontId="10" type="noConversion"/>
  </si>
  <si>
    <t>센티르</t>
    <phoneticPr fontId="10" type="noConversion"/>
  </si>
  <si>
    <t>콘세이토</t>
    <phoneticPr fontId="10" type="noConversion"/>
  </si>
  <si>
    <t>그라함</t>
    <phoneticPr fontId="10" type="noConversion"/>
  </si>
  <si>
    <t>시밍턴 패밀리</t>
    <phoneticPr fontId="10" type="noConversion"/>
  </si>
  <si>
    <t>브랜디스 마데이라</t>
    <phoneticPr fontId="10" type="noConversion"/>
  </si>
  <si>
    <t>루이스 세아브라</t>
    <phoneticPr fontId="10" type="noConversion"/>
  </si>
  <si>
    <t>루이스 세아브라, 시스토 크루 틴토</t>
    <phoneticPr fontId="10" type="noConversion"/>
  </si>
  <si>
    <t>루이스 세아브라, 시스토 크루 브랑코</t>
    <phoneticPr fontId="10" type="noConversion"/>
  </si>
  <si>
    <t>루이스 세아브라, 시스토 일리미타도 브랑코</t>
    <phoneticPr fontId="10" type="noConversion"/>
  </si>
  <si>
    <t>루이스 세아브라, 시스토 일리미타도 틴토</t>
    <phoneticPr fontId="10" type="noConversion"/>
  </si>
  <si>
    <t>페스 파커</t>
    <phoneticPr fontId="10" type="noConversion"/>
  </si>
  <si>
    <t>알마 로사</t>
    <phoneticPr fontId="10" type="noConversion"/>
  </si>
  <si>
    <t>랭 트윈스</t>
    <phoneticPr fontId="10" type="noConversion"/>
  </si>
  <si>
    <t>포그 앤 라잇</t>
    <phoneticPr fontId="10" type="noConversion"/>
  </si>
  <si>
    <t>피쏘니</t>
    <phoneticPr fontId="10" type="noConversion"/>
  </si>
  <si>
    <t>릿지</t>
    <phoneticPr fontId="10" type="noConversion"/>
  </si>
  <si>
    <t>레드카</t>
    <phoneticPr fontId="10" type="noConversion"/>
  </si>
  <si>
    <t>리아타</t>
    <phoneticPr fontId="10" type="noConversion"/>
  </si>
  <si>
    <t>스몰 바인즈</t>
    <phoneticPr fontId="10" type="noConversion"/>
  </si>
  <si>
    <t>크루 와이너리</t>
    <phoneticPr fontId="10" type="noConversion"/>
  </si>
  <si>
    <t>렐릭</t>
    <phoneticPr fontId="10" type="noConversion"/>
  </si>
  <si>
    <t>피터 프레너스</t>
    <phoneticPr fontId="10" type="noConversion"/>
  </si>
  <si>
    <t>갤리카</t>
    <phoneticPr fontId="10" type="noConversion"/>
  </si>
  <si>
    <t>갬블</t>
    <phoneticPr fontId="10" type="noConversion"/>
  </si>
  <si>
    <t>매튜 브루노</t>
    <phoneticPr fontId="10" type="noConversion"/>
  </si>
  <si>
    <t>어덴덤</t>
    <phoneticPr fontId="10" type="noConversion"/>
  </si>
  <si>
    <t>프리스트 랜치</t>
    <phoneticPr fontId="10" type="noConversion"/>
  </si>
  <si>
    <t>아큐맨</t>
    <phoneticPr fontId="10" type="noConversion"/>
  </si>
  <si>
    <t>램본</t>
    <phoneticPr fontId="10" type="noConversion"/>
  </si>
  <si>
    <t>실버 스퍼</t>
    <phoneticPr fontId="10" type="noConversion"/>
  </si>
  <si>
    <t>훕스</t>
    <phoneticPr fontId="10" type="noConversion"/>
  </si>
  <si>
    <t>에밀리아나</t>
    <phoneticPr fontId="10" type="noConversion"/>
  </si>
  <si>
    <t>차카나</t>
    <phoneticPr fontId="10" type="noConversion"/>
  </si>
  <si>
    <t>로버트 오틀리</t>
    <phoneticPr fontId="10" type="noConversion"/>
  </si>
  <si>
    <t>레이크 찰리스</t>
    <phoneticPr fontId="10" type="noConversion"/>
  </si>
  <si>
    <t>AC94102</t>
  </si>
  <si>
    <t>9F23101</t>
  </si>
  <si>
    <t>23년_추석 1본입지함(신세계용)</t>
  </si>
  <si>
    <t>9F23107</t>
  </si>
  <si>
    <t>26년_설 1본입지함(신세계용)</t>
  </si>
  <si>
    <t>9F23108</t>
  </si>
  <si>
    <t>26년_설 2본입지함(신세계용)</t>
  </si>
  <si>
    <t>3120001</t>
  </si>
  <si>
    <t>2117820</t>
  </si>
  <si>
    <t>BR 로카 기치아르다 CCR</t>
  </si>
  <si>
    <t>8001291001914</t>
  </si>
  <si>
    <t>2109013</t>
  </si>
  <si>
    <t>BR 브롤리오CC</t>
  </si>
  <si>
    <t>8001291020014</t>
  </si>
  <si>
    <t>2105008</t>
  </si>
  <si>
    <t>BR 브롤리오CC375㎖</t>
  </si>
  <si>
    <t>375ml</t>
  </si>
  <si>
    <t>8001291023718</t>
  </si>
  <si>
    <t>8809880622126</t>
  </si>
  <si>
    <t>21NV403</t>
  </si>
  <si>
    <t>BS 비온디 산티 BdM DOCG 리제르바 콜렉션(06,07,08)</t>
  </si>
  <si>
    <t>06, 07, 08</t>
  </si>
  <si>
    <t>8809880621976</t>
  </si>
  <si>
    <t>2102006</t>
  </si>
  <si>
    <t>CE로사나 돌체토 달바</t>
  </si>
  <si>
    <t>7863130302153</t>
  </si>
  <si>
    <t>2111101</t>
  </si>
  <si>
    <t>8033254932386</t>
  </si>
  <si>
    <t>0000802</t>
  </si>
  <si>
    <t>CH 더미 찰스하이직 브륏 750ml</t>
  </si>
  <si>
    <t>0088002</t>
  </si>
  <si>
    <t>CH 찰스 하이직 라 콜렉시옹 크라예 로제 밀레짐 WB</t>
  </si>
  <si>
    <t>8809880621600</t>
  </si>
  <si>
    <t>0096003</t>
  </si>
  <si>
    <t>CH 찰스 하이직 라 콜렉시옹 크라예 브륏 밀레짐 WB</t>
  </si>
  <si>
    <t>8809880621617</t>
  </si>
  <si>
    <t>0090005</t>
  </si>
  <si>
    <t>CH 찰스 하이직 라 콜렉시옹 크라예 블랑 데 밀레네르 WB</t>
  </si>
  <si>
    <t>8809880621532</t>
  </si>
  <si>
    <t>8809880622140</t>
  </si>
  <si>
    <t>2D23002</t>
  </si>
  <si>
    <t>CK 차카나 누나 에스테이트 말벡</t>
  </si>
  <si>
    <t>2D23001</t>
  </si>
  <si>
    <t>CK 차카나 누나 에스테이트 카베르네 소비뇽</t>
  </si>
  <si>
    <t>7798108621144</t>
  </si>
  <si>
    <t>2B23002</t>
  </si>
  <si>
    <t>CK 차카나 아토란테 말벡</t>
  </si>
  <si>
    <t>7798108621373</t>
  </si>
  <si>
    <t>2D21401</t>
  </si>
  <si>
    <t>CK 차카나 에스테이트셀렉션 말벡</t>
  </si>
  <si>
    <t>7798108620048</t>
  </si>
  <si>
    <t>2D22401</t>
  </si>
  <si>
    <t>2D21001</t>
  </si>
  <si>
    <t>CK 차카나 에스테이트셀렉션 카베르네 소비뇽</t>
  </si>
  <si>
    <t>2014501</t>
  </si>
  <si>
    <t>4013802</t>
  </si>
  <si>
    <t>DP 도팡 리저브 로제</t>
  </si>
  <si>
    <t>3179077471871</t>
  </si>
  <si>
    <t>3014802</t>
  </si>
  <si>
    <t>3611402</t>
  </si>
  <si>
    <t>3616404</t>
  </si>
  <si>
    <t>2610401</t>
  </si>
  <si>
    <t>2615403</t>
  </si>
  <si>
    <t>3605004</t>
  </si>
  <si>
    <t>EM 에밀리아나 노바스 소비뇽 블랑</t>
  </si>
  <si>
    <t>05</t>
  </si>
  <si>
    <t>7804320150642</t>
  </si>
  <si>
    <t>3609001</t>
  </si>
  <si>
    <t>2610415</t>
  </si>
  <si>
    <t>EM 에밀리아나 노바스 카르메네르 카베르네</t>
  </si>
  <si>
    <t>7804320081335</t>
  </si>
  <si>
    <t>2617415</t>
  </si>
  <si>
    <t>2604012</t>
  </si>
  <si>
    <t>EM 에밀리아나 노바스 카베르네 메를로</t>
  </si>
  <si>
    <t>04</t>
  </si>
  <si>
    <t>7804320120904</t>
  </si>
  <si>
    <t>2610427</t>
  </si>
  <si>
    <t>2614601</t>
  </si>
  <si>
    <t>EM 에밀리아나 노바스 카베르네 소비뇽</t>
  </si>
  <si>
    <t>2609003</t>
  </si>
  <si>
    <t>EM 에밀리아나 메를로</t>
  </si>
  <si>
    <t>7804320068572</t>
  </si>
  <si>
    <t>2610003</t>
  </si>
  <si>
    <t>2608005</t>
  </si>
  <si>
    <t>2611016</t>
  </si>
  <si>
    <t>2612016</t>
  </si>
  <si>
    <t>3609002</t>
  </si>
  <si>
    <t>2609014</t>
  </si>
  <si>
    <t>2612014</t>
  </si>
  <si>
    <t>2614014</t>
  </si>
  <si>
    <t>2609004</t>
  </si>
  <si>
    <t>EM 에밀리아나 아도베 카르메네르</t>
  </si>
  <si>
    <t>7804320150604</t>
  </si>
  <si>
    <t>2610004</t>
  </si>
  <si>
    <t>2611010</t>
  </si>
  <si>
    <t>2614810</t>
  </si>
  <si>
    <t>2609010</t>
  </si>
  <si>
    <t>2614815</t>
  </si>
  <si>
    <t>2616815</t>
  </si>
  <si>
    <t>2614820</t>
  </si>
  <si>
    <t>EM 에밀리아나 아도베 카베르네 소비뇽(지구의 날 에디션)</t>
  </si>
  <si>
    <t>3614007</t>
  </si>
  <si>
    <t>EM 에밀리아나 안데스 피크 소비뇽 블랑</t>
  </si>
  <si>
    <t>7804320068473</t>
  </si>
  <si>
    <t>2612018</t>
  </si>
  <si>
    <t>EM 에밀리아나 안데스 피크 카베르네 소비뇽</t>
  </si>
  <si>
    <t>7804320068442</t>
  </si>
  <si>
    <t>2615818</t>
  </si>
  <si>
    <t>3608006</t>
  </si>
  <si>
    <t>EM 에밀리아나 에코발란스 샤르도네</t>
  </si>
  <si>
    <t>7804320393407</t>
  </si>
  <si>
    <t>3608005</t>
  </si>
  <si>
    <t>3615805</t>
  </si>
  <si>
    <t>2608008</t>
  </si>
  <si>
    <t>2610008</t>
  </si>
  <si>
    <t>2611008</t>
  </si>
  <si>
    <t>2612008</t>
  </si>
  <si>
    <t>2610017</t>
  </si>
  <si>
    <t>2612005</t>
  </si>
  <si>
    <t>EM 에밀리아나 카르메네르</t>
  </si>
  <si>
    <t>7804320177281</t>
  </si>
  <si>
    <t>2620020</t>
  </si>
  <si>
    <t>EM 에밀리아나 코얌 1.5L</t>
  </si>
  <si>
    <t>1,500</t>
  </si>
  <si>
    <t>7804320472249</t>
  </si>
  <si>
    <t>3402002</t>
  </si>
  <si>
    <t>FC다이아몬드 샤르도네</t>
  </si>
  <si>
    <t>739958984208</t>
  </si>
  <si>
    <t>3407001</t>
  </si>
  <si>
    <t>2C12001</t>
  </si>
  <si>
    <t>2C09002</t>
  </si>
  <si>
    <t>5010867504653</t>
  </si>
  <si>
    <t>2413803</t>
  </si>
  <si>
    <t>HP 후플라 나파밸리 카베르네 소비뇽</t>
  </si>
  <si>
    <t>2911801</t>
  </si>
  <si>
    <t>IV 임페리움 비니 템프라니요</t>
  </si>
  <si>
    <t>8429531005896</t>
  </si>
  <si>
    <t>2913601</t>
  </si>
  <si>
    <t>2914601</t>
  </si>
  <si>
    <t>3A20402</t>
  </si>
  <si>
    <t>3022043</t>
  </si>
  <si>
    <t>2016017</t>
  </si>
  <si>
    <t>3004018</t>
  </si>
  <si>
    <t>MD마르셀 다이스 게부르츠트라미네 쌩 이뽈리뜨</t>
  </si>
  <si>
    <t>7863135004533</t>
  </si>
  <si>
    <t>2017010</t>
  </si>
  <si>
    <t>MD마르셀 다이스 알자스 루즈</t>
  </si>
  <si>
    <t>3568211177005</t>
  </si>
  <si>
    <t>3005023</t>
  </si>
  <si>
    <t>MD마르셀 다이스 알텐베르그 드 베르그하임</t>
  </si>
  <si>
    <t>7863135005585</t>
  </si>
  <si>
    <t>2020076</t>
  </si>
  <si>
    <t>8809880620764</t>
  </si>
  <si>
    <t>2018065</t>
  </si>
  <si>
    <t>MR 알베르 모로 본 1er Cru 튜혼</t>
  </si>
  <si>
    <t>8809880620474</t>
  </si>
  <si>
    <t>3A10003</t>
  </si>
  <si>
    <t>MU 머드하우스 피노그리</t>
  </si>
  <si>
    <t>9421018070426</t>
  </si>
  <si>
    <t>3A13803</t>
  </si>
  <si>
    <t>2115811</t>
  </si>
  <si>
    <t>OR 레 볼떼</t>
  </si>
  <si>
    <t>8032732222315</t>
  </si>
  <si>
    <t>2116811</t>
  </si>
  <si>
    <t>8032732222582</t>
  </si>
  <si>
    <t>2121811</t>
  </si>
  <si>
    <t>8059482400022</t>
  </si>
  <si>
    <t>2714805</t>
  </si>
  <si>
    <t>2718808</t>
  </si>
  <si>
    <t>RO 로버트 오틀리 핸콕앤핸콕 쉬라즈 그르나슈</t>
  </si>
  <si>
    <t>9338053006269</t>
  </si>
  <si>
    <t>2421023</t>
  </si>
  <si>
    <t>2020079</t>
  </si>
  <si>
    <t>VC 마르사네 루즈 레 끌로 뒤 로이</t>
  </si>
  <si>
    <t>8809880620504</t>
  </si>
  <si>
    <t>3023501</t>
  </si>
  <si>
    <t>3023439</t>
  </si>
  <si>
    <t>3023541</t>
  </si>
  <si>
    <t>3017440</t>
  </si>
  <si>
    <t>3023440</t>
  </si>
  <si>
    <t>2023011</t>
  </si>
  <si>
    <t>2124001</t>
  </si>
  <si>
    <t>2123002</t>
  </si>
  <si>
    <t>8015923102313</t>
  </si>
  <si>
    <t>2121403</t>
  </si>
  <si>
    <t>VP 볼파이아 키안티 클라시코 리제르바</t>
  </si>
  <si>
    <t>8015923202112</t>
  </si>
  <si>
    <t>9F19112</t>
  </si>
  <si>
    <t>나무 와인렉(B)</t>
  </si>
  <si>
    <t>2017821</t>
  </si>
  <si>
    <t>JM비네아 나뚜라</t>
  </si>
  <si>
    <t>3760019860800</t>
  </si>
  <si>
    <t>3A25001</t>
    <phoneticPr fontId="10" type="noConversion"/>
  </si>
  <si>
    <t>2D22401</t>
    <phoneticPr fontId="10" type="noConversion"/>
  </si>
  <si>
    <t>3021061</t>
  </si>
  <si>
    <t>MG 로돌프 드모조 본 클로 생 데지레</t>
  </si>
  <si>
    <t>8809880621846</t>
  </si>
  <si>
    <t>3020059</t>
  </si>
  <si>
    <t>CV 코르통 샤를마뉴 그랑 크뤼</t>
  </si>
  <si>
    <t>8809880620641</t>
  </si>
  <si>
    <t>2716804</t>
  </si>
  <si>
    <t>8809880622218</t>
  </si>
  <si>
    <t>8809880622201</t>
  </si>
  <si>
    <t>8809880622157</t>
  </si>
  <si>
    <t>8809880622171</t>
  </si>
  <si>
    <t>8809880622164</t>
  </si>
  <si>
    <t>8809880622188</t>
  </si>
  <si>
    <t>8809880622195</t>
  </si>
  <si>
    <t>재고수량(A)</t>
  </si>
  <si>
    <t>재고수량(가용재고제외)(B)</t>
  </si>
  <si>
    <t>출고예정(C)</t>
  </si>
  <si>
    <t>가용재고(B-C)</t>
  </si>
  <si>
    <t>2022079</t>
  </si>
  <si>
    <t>CC 클로 드 라 샤펠 볼네 1er Cru 클로 드 라 샤펠 모노폴</t>
  </si>
  <si>
    <t>8809880621693</t>
  </si>
  <si>
    <t>0085002</t>
  </si>
  <si>
    <t>0085003</t>
  </si>
  <si>
    <t>81</t>
  </si>
  <si>
    <t>0085001</t>
  </si>
  <si>
    <t>89</t>
  </si>
  <si>
    <t>8809453019742</t>
  </si>
  <si>
    <t>0095401</t>
  </si>
  <si>
    <t>0085803</t>
  </si>
  <si>
    <t>9ZXX103</t>
  </si>
  <si>
    <t>RF 라피니 전시장</t>
  </si>
  <si>
    <t>약어</t>
    <phoneticPr fontId="10" type="noConversion"/>
  </si>
  <si>
    <t>RF</t>
    <phoneticPr fontId="10" type="noConversion"/>
  </si>
  <si>
    <t>CH</t>
    <phoneticPr fontId="10" type="noConversion"/>
  </si>
  <si>
    <t>SU</t>
    <phoneticPr fontId="10" type="noConversion"/>
  </si>
  <si>
    <t>LG</t>
    <phoneticPr fontId="10" type="noConversion"/>
  </si>
  <si>
    <t>CP</t>
    <phoneticPr fontId="10" type="noConversion"/>
  </si>
  <si>
    <t>HG</t>
    <phoneticPr fontId="10" type="noConversion"/>
  </si>
  <si>
    <t>MA</t>
    <phoneticPr fontId="10" type="noConversion"/>
  </si>
  <si>
    <t>WM</t>
    <phoneticPr fontId="10" type="noConversion"/>
  </si>
  <si>
    <t>VA</t>
    <phoneticPr fontId="10" type="noConversion"/>
  </si>
  <si>
    <t>DA</t>
    <phoneticPr fontId="10" type="noConversion"/>
  </si>
  <si>
    <t>LR</t>
    <phoneticPr fontId="10" type="noConversion"/>
  </si>
  <si>
    <t>BL</t>
    <phoneticPr fontId="10" type="noConversion"/>
  </si>
  <si>
    <t>DD</t>
    <phoneticPr fontId="10" type="noConversion"/>
  </si>
  <si>
    <t>VG</t>
    <phoneticPr fontId="10" type="noConversion"/>
  </si>
  <si>
    <t>RB</t>
    <phoneticPr fontId="10" type="noConversion"/>
  </si>
  <si>
    <t>MG</t>
    <phoneticPr fontId="10" type="noConversion"/>
  </si>
  <si>
    <t>CC</t>
    <phoneticPr fontId="10" type="noConversion"/>
  </si>
  <si>
    <t>LM</t>
    <phoneticPr fontId="10" type="noConversion"/>
  </si>
  <si>
    <t>CL</t>
    <phoneticPr fontId="10" type="noConversion"/>
  </si>
  <si>
    <t>JP</t>
    <phoneticPr fontId="10" type="noConversion"/>
  </si>
  <si>
    <t>DF</t>
    <phoneticPr fontId="10" type="noConversion"/>
  </si>
  <si>
    <t>CD</t>
    <phoneticPr fontId="10" type="noConversion"/>
  </si>
  <si>
    <t>GA</t>
    <phoneticPr fontId="10" type="noConversion"/>
  </si>
  <si>
    <t>DP</t>
    <phoneticPr fontId="10" type="noConversion"/>
  </si>
  <si>
    <t>CF</t>
    <phoneticPr fontId="10" type="noConversion"/>
  </si>
  <si>
    <t>MD</t>
    <phoneticPr fontId="10" type="noConversion"/>
  </si>
  <si>
    <t>CA</t>
    <phoneticPr fontId="10" type="noConversion"/>
  </si>
  <si>
    <t>PE</t>
    <phoneticPr fontId="10" type="noConversion"/>
  </si>
  <si>
    <t>BO</t>
    <phoneticPr fontId="10" type="noConversion"/>
  </si>
  <si>
    <t>AS</t>
    <phoneticPr fontId="10" type="noConversion"/>
  </si>
  <si>
    <t>EF</t>
    <phoneticPr fontId="10" type="noConversion"/>
  </si>
  <si>
    <t>VP</t>
    <phoneticPr fontId="10" type="noConversion"/>
  </si>
  <si>
    <t>OR</t>
    <phoneticPr fontId="10" type="noConversion"/>
  </si>
  <si>
    <t>BS</t>
    <phoneticPr fontId="10" type="noConversion"/>
  </si>
  <si>
    <t>AT</t>
    <phoneticPr fontId="10" type="noConversion"/>
  </si>
  <si>
    <t>IG</t>
    <phoneticPr fontId="10" type="noConversion"/>
  </si>
  <si>
    <t>MM</t>
    <phoneticPr fontId="10" type="noConversion"/>
  </si>
  <si>
    <t>JC</t>
    <phoneticPr fontId="10" type="noConversion"/>
  </si>
  <si>
    <t>SM</t>
    <phoneticPr fontId="10" type="noConversion"/>
  </si>
  <si>
    <t>ST</t>
    <phoneticPr fontId="10" type="noConversion"/>
  </si>
  <si>
    <t>CO</t>
    <phoneticPr fontId="10" type="noConversion"/>
  </si>
  <si>
    <t>GH</t>
    <phoneticPr fontId="10" type="noConversion"/>
  </si>
  <si>
    <t>BM</t>
    <phoneticPr fontId="10" type="noConversion"/>
  </si>
  <si>
    <t>LS</t>
    <phoneticPr fontId="10" type="noConversion"/>
  </si>
  <si>
    <t>PF</t>
    <phoneticPr fontId="10" type="noConversion"/>
  </si>
  <si>
    <t>AR</t>
    <phoneticPr fontId="10" type="noConversion"/>
  </si>
  <si>
    <t>FP</t>
    <phoneticPr fontId="10" type="noConversion"/>
  </si>
  <si>
    <t>LT</t>
    <phoneticPr fontId="10" type="noConversion"/>
  </si>
  <si>
    <t>FL</t>
    <phoneticPr fontId="10" type="noConversion"/>
  </si>
  <si>
    <t>PS</t>
    <phoneticPr fontId="10" type="noConversion"/>
  </si>
  <si>
    <t>RG</t>
    <phoneticPr fontId="10" type="noConversion"/>
  </si>
  <si>
    <t>RE</t>
    <phoneticPr fontId="10" type="noConversion"/>
  </si>
  <si>
    <t>RT</t>
    <phoneticPr fontId="10" type="noConversion"/>
  </si>
  <si>
    <t>SV</t>
    <phoneticPr fontId="10" type="noConversion"/>
  </si>
  <si>
    <t>CR</t>
    <phoneticPr fontId="10" type="noConversion"/>
  </si>
  <si>
    <t>RL</t>
    <phoneticPr fontId="10" type="noConversion"/>
  </si>
  <si>
    <t>GC</t>
    <phoneticPr fontId="10" type="noConversion"/>
  </si>
  <si>
    <t>GF</t>
    <phoneticPr fontId="10" type="noConversion"/>
  </si>
  <si>
    <t>MB</t>
    <phoneticPr fontId="10" type="noConversion"/>
  </si>
  <si>
    <t>AD</t>
    <phoneticPr fontId="10" type="noConversion"/>
  </si>
  <si>
    <t>PR</t>
    <phoneticPr fontId="10" type="noConversion"/>
  </si>
  <si>
    <t>AC</t>
    <phoneticPr fontId="10" type="noConversion"/>
  </si>
  <si>
    <t>LB</t>
    <phoneticPr fontId="10" type="noConversion"/>
  </si>
  <si>
    <t>SS</t>
    <phoneticPr fontId="10" type="noConversion"/>
  </si>
  <si>
    <t>HP</t>
    <phoneticPr fontId="10" type="noConversion"/>
  </si>
  <si>
    <t>EM</t>
    <phoneticPr fontId="10" type="noConversion"/>
  </si>
  <si>
    <t>CK</t>
    <phoneticPr fontId="10" type="noConversion"/>
  </si>
  <si>
    <t>RO</t>
    <phoneticPr fontId="10" type="noConversion"/>
  </si>
  <si>
    <t>LC</t>
    <phoneticPr fontId="1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</si>
</sst>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2" formatCode="_-&quot;₩&quot;* #,##0_-;\-&quot;₩&quot;* #,##0_-;_-&quot;₩&quot;* &quot;-&quot;_-;_-@_-"/>
    <numFmt numFmtId="41" formatCode="_-* #,##0_-;\-* #,##0_-;_-* &quot;-&quot;_-;_-@_-"/>
    <numFmt numFmtId="43" formatCode="_-* #,##0.00_-;\-* #,##0.00_-;_-* &quot;-&quot;??_-;_-@_-"/>
  </numFmts>
  <fonts count="47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돋움"/>
      <family val="3"/>
      <charset val="129"/>
    </font>
    <font>
      <sz val="11"/>
      <color indexed="8"/>
      <name val="맑은 고딕"/>
      <family val="3"/>
      <charset val="129"/>
    </font>
    <font>
      <sz val="11"/>
      <name val="굴림체"/>
      <family val="3"/>
      <charset val="129"/>
    </font>
    <font>
      <sz val="10"/>
      <name val="돋움체"/>
      <family val="3"/>
      <charset val="129"/>
    </font>
    <font>
      <sz val="12"/>
      <name val="바탕체"/>
      <family val="1"/>
      <charset val="129"/>
    </font>
    <font>
      <sz val="10"/>
      <name val="Arial"/>
      <family val="2"/>
    </font>
    <font>
      <b/>
      <sz val="12"/>
      <name val="Arial"/>
      <family val="2"/>
    </font>
    <font>
      <sz val="11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Century Gothic"/>
      <family val="2"/>
    </font>
    <font>
      <sz val="10"/>
      <color theme="1"/>
      <name val="Century Gothic"/>
      <family val="2"/>
    </font>
    <font>
      <sz val="9"/>
      <color theme="1"/>
      <name val="Century Gothic"/>
      <family val="2"/>
    </font>
    <font>
      <b/>
      <sz val="22"/>
      <name val="Century Gothic"/>
      <family val="2"/>
    </font>
    <font>
      <b/>
      <sz val="22"/>
      <name val="맑은 고딕"/>
      <family val="3"/>
      <charset val="129"/>
    </font>
    <font>
      <b/>
      <sz val="9"/>
      <color theme="1"/>
      <name val="Century Gothic"/>
      <family val="2"/>
    </font>
    <font>
      <sz val="10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b/>
      <sz val="22"/>
      <name val="Century Gothic"/>
      <family val="3"/>
      <charset val="129"/>
    </font>
    <font>
      <b/>
      <sz val="22"/>
      <name val="Arial Unicode MS"/>
      <family val="2"/>
      <charset val="129"/>
    </font>
    <font>
      <sz val="11"/>
      <color theme="1"/>
      <name val="Arial Unicode MS"/>
      <family val="2"/>
      <charset val="129"/>
    </font>
    <font>
      <b/>
      <sz val="11"/>
      <name val="Century Gothic"/>
      <family val="2"/>
    </font>
    <font>
      <b/>
      <sz val="11"/>
      <name val="맑은 고딕"/>
      <family val="3"/>
      <charset val="129"/>
    </font>
    <font>
      <b/>
      <sz val="11"/>
      <color indexed="8"/>
      <name val="Century Gothic"/>
      <family val="2"/>
    </font>
    <font>
      <b/>
      <sz val="11"/>
      <color indexed="8"/>
      <name val="맑은 고딕"/>
      <family val="3"/>
      <charset val="129"/>
    </font>
    <font>
      <b/>
      <sz val="11"/>
      <color theme="1"/>
      <name val="맑은 고딕"/>
      <family val="3"/>
      <charset val="129"/>
    </font>
    <font>
      <b/>
      <sz val="11"/>
      <color rgb="FF000000"/>
      <name val="새굴림"/>
      <family val="2"/>
      <charset val="129"/>
    </font>
    <font>
      <b/>
      <sz val="11"/>
      <color indexed="8"/>
      <name val="맑은 고딕"/>
      <family val="3"/>
      <charset val="129"/>
      <scheme val="minor"/>
    </font>
    <font>
      <b/>
      <sz val="11"/>
      <color theme="1"/>
      <name val="Century Gothic"/>
      <family val="2"/>
    </font>
    <font>
      <b/>
      <sz val="12"/>
      <color theme="1"/>
      <name val="Century Gothic"/>
      <family val="2"/>
    </font>
    <font>
      <sz val="12"/>
      <color theme="1"/>
      <name val="Century Gothic"/>
      <family val="2"/>
    </font>
    <font>
      <b/>
      <sz val="10"/>
      <color indexed="8"/>
      <name val="Century Gothic"/>
      <family val="2"/>
    </font>
    <font>
      <b/>
      <sz val="10"/>
      <color indexed="8"/>
      <name val="맑은 고딕"/>
      <family val="3"/>
      <charset val="129"/>
    </font>
    <font>
      <sz val="13"/>
      <color theme="1"/>
      <name val="Century Gothic"/>
      <family val="2"/>
    </font>
    <font>
      <b/>
      <sz val="13"/>
      <color theme="1"/>
      <name val="Century Gothic"/>
      <family val="2"/>
    </font>
    <font>
      <b/>
      <sz val="13"/>
      <color theme="1"/>
      <name val="Century Gothic"/>
      <family val="2"/>
      <charset val="129"/>
    </font>
    <font>
      <b/>
      <sz val="13"/>
      <color theme="1"/>
      <name val="맑은 고딕"/>
      <family val="3"/>
      <charset val="129"/>
      <scheme val="minor"/>
    </font>
    <font>
      <b/>
      <sz val="13"/>
      <color rgb="FFFF0000"/>
      <name val="맑은 고딕"/>
      <family val="3"/>
      <charset val="129"/>
      <scheme val="minor"/>
    </font>
    <font>
      <b/>
      <sz val="10"/>
      <color theme="1"/>
      <name val="Century Gothic"/>
      <family val="2"/>
    </font>
    <font>
      <b/>
      <sz val="10"/>
      <name val="Century Gothic"/>
      <family val="3"/>
      <charset val="129"/>
    </font>
    <font>
      <b/>
      <sz val="10"/>
      <name val="Century Gothic"/>
      <family val="2"/>
    </font>
    <font>
      <sz val="11"/>
      <color theme="1"/>
      <name val="맑은 고딕"/>
      <family val="2"/>
      <charset val="129"/>
    </font>
    <font>
      <sz val="14"/>
      <color rgb="FF000000"/>
      <name val="Noto Sans KR"/>
      <family val="3"/>
      <charset val="129"/>
    </font>
    <font>
      <b/>
      <sz val="18"/>
      <color theme="1"/>
      <name val="Century Gothic"/>
      <family val="2"/>
    </font>
    <font>
      <b/>
      <sz val="10"/>
      <color indexed="8"/>
      <name val="Century Gothic"/>
      <family val="3"/>
      <charset val="129"/>
    </font>
    <font>
      <b/>
      <sz val="12"/>
      <color theme="1"/>
      <name val="맑은 고딕"/>
      <family val="2"/>
      <charset val="129"/>
    </font>
  </fonts>
  <fills count="5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 tint="0.34998626667073579"/>
        <bgColor indexed="64"/>
      </patternFill>
    </fill>
  </fills>
  <borders count="19">
    <border>
      <left/>
      <right/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double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27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0" fontId="2" fillId="0" borderId="0">
      <alignment vertical="center"/>
    </xf>
    <xf numFmtId="9" fontId="4" fillId="0" borderId="0" applyFont="0" applyFill="0" applyBorder="0" applyAlignment="0" applyProtection="0"/>
    <xf numFmtId="9" fontId="4" fillId="0" borderId="0" applyFont="0" applyFill="0" applyBorder="0" applyAlignment="0" applyProtection="0"/>
    <xf numFmtId="9" fontId="2" fillId="0" borderId="0" applyFont="0" applyFill="0" applyBorder="0" applyAlignment="0" applyProtection="0">
      <alignment vertical="center"/>
    </xf>
    <xf numFmtId="41" fontId="2" fillId="0" borderId="0" applyFont="0" applyFill="0" applyBorder="0" applyAlignment="0" applyProtection="0">
      <alignment vertical="center"/>
    </xf>
    <xf numFmtId="41" fontId="4" fillId="0" borderId="0" applyFont="0" applyFill="0" applyBorder="0" applyAlignment="0" applyProtection="0"/>
    <xf numFmtId="41" fontId="4" fillId="0" borderId="0" applyFont="0" applyFill="0" applyBorder="0" applyAlignment="0" applyProtection="0"/>
    <xf numFmtId="41" fontId="2" fillId="0" borderId="0" applyFont="0" applyFill="0" applyBorder="0" applyAlignment="0" applyProtection="0">
      <alignment vertical="center"/>
    </xf>
    <xf numFmtId="43" fontId="4" fillId="0" borderId="0" applyFont="0" applyFill="0" applyBorder="0" applyAlignment="0" applyProtection="0"/>
    <xf numFmtId="0" fontId="5" fillId="0" borderId="0" applyFont="0" applyFill="0" applyBorder="0" applyAlignment="0" applyProtection="0"/>
    <xf numFmtId="0" fontId="6" fillId="0" borderId="0" applyFont="0" applyFill="0" applyBorder="0" applyAlignment="0" applyProtection="0"/>
    <xf numFmtId="42" fontId="2" fillId="0" borderId="0" applyFont="0" applyFill="0" applyBorder="0" applyAlignment="0" applyProtection="0">
      <alignment vertical="center"/>
    </xf>
    <xf numFmtId="42" fontId="3" fillId="0" borderId="0" applyFont="0" applyFill="0" applyBorder="0" applyAlignment="0" applyProtection="0">
      <alignment vertical="center"/>
    </xf>
    <xf numFmtId="0" fontId="4" fillId="0" borderId="0"/>
    <xf numFmtId="0" fontId="9" fillId="0" borderId="0">
      <alignment vertical="center"/>
    </xf>
    <xf numFmtId="0" fontId="9" fillId="0" borderId="0">
      <alignment vertical="center"/>
    </xf>
    <xf numFmtId="0" fontId="7" fillId="0" borderId="0" applyFont="0" applyFill="0" applyBorder="0" applyAlignment="0" applyProtection="0"/>
    <xf numFmtId="0" fontId="7" fillId="0" borderId="0" applyFont="0" applyFill="0" applyBorder="0" applyAlignment="0" applyProtection="0"/>
    <xf numFmtId="0" fontId="2" fillId="0" borderId="0" applyFont="0" applyFill="0" applyBorder="0" applyAlignment="0" applyProtection="0"/>
    <xf numFmtId="0" fontId="2" fillId="0" borderId="0" applyFont="0" applyFill="0" applyBorder="0" applyAlignment="0" applyProtection="0"/>
    <xf numFmtId="0" fontId="8" fillId="0" borderId="1" applyNumberFormat="0" applyAlignment="0" applyProtection="0">
      <alignment horizontal="left" vertical="center"/>
    </xf>
    <xf numFmtId="0" fontId="8" fillId="0" borderId="2">
      <alignment horizontal="left" vertical="center"/>
    </xf>
    <xf numFmtId="0" fontId="7" fillId="0" borderId="0"/>
    <xf numFmtId="42" fontId="3" fillId="0" borderId="0" applyFont="0" applyFill="0" applyBorder="0" applyAlignment="0" applyProtection="0">
      <alignment vertical="center"/>
    </xf>
    <xf numFmtId="42" fontId="3" fillId="0" borderId="0" applyFont="0" applyFill="0" applyBorder="0" applyAlignment="0" applyProtection="0">
      <alignment vertical="center"/>
    </xf>
  </cellStyleXfs>
  <cellXfs count="74">
    <xf numFmtId="0" fontId="0" fillId="0" borderId="0" xfId="0">
      <alignment vertical="center"/>
    </xf>
    <xf numFmtId="0" fontId="11" fillId="0" borderId="0" xfId="0" applyFont="1">
      <alignment vertical="center"/>
    </xf>
    <xf numFmtId="0" fontId="13" fillId="0" borderId="0" xfId="0" applyFont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14" fillId="0" borderId="0" xfId="2" applyFont="1" applyAlignment="1">
      <alignment horizontal="center" vertical="center" shrinkToFit="1"/>
    </xf>
    <xf numFmtId="0" fontId="12" fillId="0" borderId="5" xfId="0" applyFont="1" applyBorder="1" applyAlignment="1">
      <alignment horizontal="center" vertical="center" shrinkToFit="1"/>
    </xf>
    <xf numFmtId="0" fontId="31" fillId="0" borderId="5" xfId="0" applyFont="1" applyBorder="1" applyAlignment="1">
      <alignment horizontal="center" vertical="center"/>
    </xf>
    <xf numFmtId="0" fontId="35" fillId="0" borderId="5" xfId="0" applyFont="1" applyBorder="1" applyAlignment="1">
      <alignment horizontal="center" vertical="center"/>
    </xf>
    <xf numFmtId="0" fontId="35" fillId="0" borderId="5" xfId="0" applyFont="1" applyBorder="1" applyAlignment="1">
      <alignment horizontal="center" vertical="center" shrinkToFit="1"/>
    </xf>
    <xf numFmtId="41" fontId="30" fillId="3" borderId="11" xfId="1" applyFont="1" applyFill="1" applyBorder="1" applyAlignment="1">
      <alignment horizontal="center" vertical="center"/>
    </xf>
    <xf numFmtId="41" fontId="39" fillId="3" borderId="11" xfId="1" applyFont="1" applyFill="1" applyBorder="1" applyAlignment="1">
      <alignment horizontal="center" vertical="center"/>
    </xf>
    <xf numFmtId="41" fontId="16" fillId="0" borderId="0" xfId="1" applyFont="1">
      <alignment vertical="center"/>
    </xf>
    <xf numFmtId="0" fontId="30" fillId="0" borderId="5" xfId="0" applyFont="1" applyBorder="1" applyAlignment="1">
      <alignment horizontal="center" vertical="center"/>
    </xf>
    <xf numFmtId="0" fontId="39" fillId="0" borderId="5" xfId="0" applyFont="1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40" fillId="0" borderId="0" xfId="2" applyFont="1" applyAlignment="1">
      <alignment horizontal="center" vertical="center" shrinkToFit="1"/>
    </xf>
    <xf numFmtId="0" fontId="12" fillId="0" borderId="8" xfId="0" applyFont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 wrapText="1"/>
    </xf>
    <xf numFmtId="0" fontId="24" fillId="2" borderId="7" xfId="2" applyFont="1" applyFill="1" applyBorder="1" applyAlignment="1">
      <alignment horizontal="center" vertical="center" wrapText="1" shrinkToFit="1"/>
    </xf>
    <xf numFmtId="0" fontId="35" fillId="0" borderId="5" xfId="0" applyFont="1" applyBorder="1" applyAlignment="1">
      <alignment horizontal="center" vertical="center" wrapText="1"/>
    </xf>
    <xf numFmtId="0" fontId="12" fillId="0" borderId="5" xfId="0" applyFont="1" applyBorder="1" applyAlignment="1">
      <alignment horizontal="center" vertical="center" wrapText="1"/>
    </xf>
    <xf numFmtId="0" fontId="14" fillId="0" borderId="0" xfId="2" applyFont="1" applyAlignment="1">
      <alignment horizontal="center" vertical="center" wrapText="1" shrinkToFit="1"/>
    </xf>
    <xf numFmtId="0" fontId="20" fillId="0" borderId="0" xfId="2" applyFont="1" applyAlignment="1">
      <alignment horizontal="center" vertical="center" wrapText="1" shrinkToFit="1"/>
    </xf>
    <xf numFmtId="0" fontId="28" fillId="2" borderId="7" xfId="2" applyFont="1" applyFill="1" applyBorder="1" applyAlignment="1">
      <alignment horizontal="center" vertical="center" wrapText="1" shrinkToFit="1"/>
    </xf>
    <xf numFmtId="0" fontId="36" fillId="0" borderId="5" xfId="0" applyFont="1" applyBorder="1" applyAlignment="1">
      <alignment vertical="center" wrapText="1"/>
    </xf>
    <xf numFmtId="0" fontId="37" fillId="0" borderId="5" xfId="0" applyFont="1" applyBorder="1" applyAlignment="1">
      <alignment vertical="center" wrapText="1"/>
    </xf>
    <xf numFmtId="0" fontId="12" fillId="0" borderId="5" xfId="0" applyFont="1" applyBorder="1" applyAlignment="1">
      <alignment vertical="center" wrapText="1"/>
    </xf>
    <xf numFmtId="0" fontId="17" fillId="0" borderId="5" xfId="0" applyFont="1" applyBorder="1" applyAlignment="1">
      <alignment vertical="center" wrapText="1"/>
    </xf>
    <xf numFmtId="0" fontId="13" fillId="0" borderId="0" xfId="0" applyFont="1" applyAlignment="1">
      <alignment vertical="center" wrapText="1"/>
    </xf>
    <xf numFmtId="0" fontId="18" fillId="0" borderId="0" xfId="0" applyFont="1" applyAlignment="1">
      <alignment vertical="center" wrapText="1"/>
    </xf>
    <xf numFmtId="0" fontId="14" fillId="4" borderId="0" xfId="2" applyFont="1" applyFill="1" applyAlignment="1">
      <alignment horizontal="center" vertical="center" shrinkToFit="1"/>
    </xf>
    <xf numFmtId="0" fontId="0" fillId="0" borderId="0" xfId="0" applyAlignment="1">
      <alignment horizontal="center" vertical="center"/>
    </xf>
    <xf numFmtId="0" fontId="34" fillId="0" borderId="5" xfId="0" applyFont="1" applyBorder="1" applyAlignment="1">
      <alignment horizontal="center" vertical="center"/>
    </xf>
    <xf numFmtId="0" fontId="34" fillId="0" borderId="5" xfId="0" quotePrefix="1" applyFont="1" applyBorder="1" applyAlignment="1">
      <alignment horizontal="center" vertical="center"/>
    </xf>
    <xf numFmtId="0" fontId="12" fillId="0" borderId="15" xfId="0" applyFont="1" applyBorder="1" applyAlignment="1">
      <alignment horizontal="center" vertical="center"/>
    </xf>
    <xf numFmtId="0" fontId="43" fillId="0" borderId="0" xfId="0" applyFont="1" applyAlignment="1">
      <alignment horizontal="center" vertical="center"/>
    </xf>
    <xf numFmtId="0" fontId="36" fillId="0" borderId="5" xfId="0" applyFont="1" applyBorder="1" applyAlignment="1">
      <alignment horizontal="center" vertical="center" shrinkToFit="1"/>
    </xf>
    <xf numFmtId="0" fontId="21" fillId="0" borderId="0" xfId="0" applyFont="1" applyAlignment="1">
      <alignment horizontal="center" vertical="center"/>
    </xf>
    <xf numFmtId="1" fontId="11" fillId="0" borderId="0" xfId="0" applyNumberFormat="1" applyFont="1">
      <alignment vertical="center"/>
    </xf>
    <xf numFmtId="0" fontId="44" fillId="0" borderId="0" xfId="0" applyFont="1" applyAlignment="1">
      <alignment horizontal="center" vertical="center"/>
    </xf>
    <xf numFmtId="41" fontId="11" fillId="0" borderId="0" xfId="0" applyNumberFormat="1" applyFont="1">
      <alignment vertical="center"/>
    </xf>
    <xf numFmtId="43" fontId="11" fillId="0" borderId="0" xfId="0" applyNumberFormat="1" applyFont="1">
      <alignment vertical="center"/>
    </xf>
    <xf numFmtId="41" fontId="11" fillId="0" borderId="0" xfId="1" applyFont="1">
      <alignment vertical="center"/>
    </xf>
    <xf numFmtId="41" fontId="42" fillId="0" borderId="0" xfId="1" applyFont="1">
      <alignment vertical="center"/>
    </xf>
    <xf numFmtId="0" fontId="42" fillId="0" borderId="0" xfId="0" applyFont="1">
      <alignment vertical="center"/>
    </xf>
    <xf numFmtId="0" fontId="41" fillId="2" borderId="16" xfId="2" applyFont="1" applyFill="1" applyBorder="1" applyAlignment="1">
      <alignment horizontal="center" vertical="center" shrinkToFit="1"/>
    </xf>
    <xf numFmtId="0" fontId="41" fillId="2" borderId="17" xfId="2" applyFont="1" applyFill="1" applyBorder="1" applyAlignment="1">
      <alignment horizontal="center" vertical="center" shrinkToFit="1"/>
    </xf>
    <xf numFmtId="0" fontId="19" fillId="0" borderId="0" xfId="2" applyFont="1" applyAlignment="1">
      <alignment horizontal="center" vertical="center" shrinkToFit="1"/>
    </xf>
    <xf numFmtId="41" fontId="39" fillId="3" borderId="0" xfId="1" applyFont="1" applyFill="1" applyBorder="1" applyAlignment="1">
      <alignment horizontal="center" vertical="center"/>
    </xf>
    <xf numFmtId="41" fontId="46" fillId="3" borderId="0" xfId="1" applyFont="1" applyFill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1" fillId="0" borderId="14" xfId="0" applyFont="1" applyBorder="1" applyAlignment="1">
      <alignment horizontal="center" vertical="center"/>
    </xf>
    <xf numFmtId="0" fontId="11" fillId="0" borderId="14" xfId="0" applyFont="1" applyBorder="1" applyAlignment="1">
      <alignment horizontal="center" vertical="center"/>
    </xf>
    <xf numFmtId="0" fontId="19" fillId="0" borderId="0" xfId="2" applyFont="1" applyAlignment="1">
      <alignment horizontal="center" vertical="center" shrinkToFit="1"/>
    </xf>
    <xf numFmtId="0" fontId="33" fillId="2" borderId="3" xfId="2" applyFont="1" applyFill="1" applyBorder="1" applyAlignment="1">
      <alignment horizontal="center" vertical="center" wrapText="1" shrinkToFit="1"/>
    </xf>
    <xf numFmtId="0" fontId="32" fillId="2" borderId="7" xfId="2" applyFont="1" applyFill="1" applyBorder="1" applyAlignment="1">
      <alignment horizontal="center" vertical="center" shrinkToFit="1"/>
    </xf>
    <xf numFmtId="0" fontId="22" fillId="2" borderId="3" xfId="2" applyFont="1" applyFill="1" applyBorder="1" applyAlignment="1">
      <alignment horizontal="center" vertical="center" wrapText="1" shrinkToFit="1"/>
    </xf>
    <xf numFmtId="0" fontId="22" fillId="2" borderId="7" xfId="2" applyFont="1" applyFill="1" applyBorder="1" applyAlignment="1">
      <alignment horizontal="center" vertical="center" shrinkToFit="1"/>
    </xf>
    <xf numFmtId="0" fontId="41" fillId="2" borderId="4" xfId="2" applyFont="1" applyFill="1" applyBorder="1" applyAlignment="1">
      <alignment horizontal="center" vertical="center" shrinkToFit="1"/>
    </xf>
    <xf numFmtId="0" fontId="41" fillId="2" borderId="6" xfId="2" applyFont="1" applyFill="1" applyBorder="1" applyAlignment="1">
      <alignment horizontal="center" vertical="center" shrinkToFit="1"/>
    </xf>
    <xf numFmtId="0" fontId="24" fillId="2" borderId="3" xfId="2" applyFont="1" applyFill="1" applyBorder="1" applyAlignment="1">
      <alignment horizontal="center" vertical="center" wrapText="1" shrinkToFit="1"/>
    </xf>
    <xf numFmtId="0" fontId="24" fillId="2" borderId="7" xfId="2" applyFont="1" applyFill="1" applyBorder="1" applyAlignment="1">
      <alignment horizontal="center" vertical="center" shrinkToFit="1"/>
    </xf>
    <xf numFmtId="0" fontId="24" fillId="2" borderId="7" xfId="2" applyFont="1" applyFill="1" applyBorder="1" applyAlignment="1">
      <alignment horizontal="center" vertical="center" wrapText="1" shrinkToFit="1"/>
    </xf>
    <xf numFmtId="41" fontId="26" fillId="2" borderId="9" xfId="1" applyFont="1" applyFill="1" applyBorder="1" applyAlignment="1">
      <alignment horizontal="center" vertical="center"/>
    </xf>
    <xf numFmtId="41" fontId="29" fillId="2" borderId="10" xfId="1" applyFont="1" applyFill="1" applyBorder="1" applyAlignment="1">
      <alignment horizontal="center" vertical="center"/>
    </xf>
    <xf numFmtId="0" fontId="45" fillId="2" borderId="3" xfId="2" applyFont="1" applyFill="1" applyBorder="1" applyAlignment="1">
      <alignment horizontal="center" vertical="center" wrapText="1" shrinkToFit="1"/>
    </xf>
    <xf numFmtId="0" fontId="32" fillId="2" borderId="7" xfId="2" applyFont="1" applyFill="1" applyBorder="1" applyAlignment="1">
      <alignment horizontal="center" vertical="center" wrapText="1" shrinkToFit="1"/>
    </xf>
    <xf numFmtId="0" fontId="41" fillId="2" borderId="12" xfId="2" applyFont="1" applyFill="1" applyBorder="1" applyAlignment="1">
      <alignment horizontal="center" vertical="center" shrinkToFit="1"/>
    </xf>
    <xf numFmtId="0" fontId="41" fillId="2" borderId="13" xfId="2" applyFont="1" applyFill="1" applyBorder="1" applyAlignment="1">
      <alignment horizontal="center" vertical="center" shrinkToFit="1"/>
    </xf>
    <xf numFmtId="0" fontId="27" fillId="2" borderId="12" xfId="2" applyFont="1" applyFill="1" applyBorder="1" applyAlignment="1">
      <alignment horizontal="center" vertical="center" shrinkToFit="1"/>
    </xf>
    <xf numFmtId="0" fontId="27" fillId="2" borderId="13" xfId="2" applyFont="1" applyFill="1" applyBorder="1" applyAlignment="1">
      <alignment horizontal="center" vertical="center" shrinkToFit="1"/>
    </xf>
    <xf numFmtId="41" fontId="26" fillId="2" borderId="18" xfId="1" applyFont="1" applyFill="1" applyBorder="1" applyAlignment="1">
      <alignment horizontal="center" vertical="center"/>
    </xf>
    <xf numFmtId="0" fontId="0" fillId="0" borderId="0" xfId="0" applyNumberFormat="1">
      <alignment vertical="center"/>
    </xf>
  </cellXfs>
  <cellStyles count="27">
    <cellStyle name="Comma [0]_ SG&amp;A Bridge " xfId="18" xr:uid="{00000000-0005-0000-0000-000000000000}"/>
    <cellStyle name="Comma_ SG&amp;A Bridge " xfId="19" xr:uid="{00000000-0005-0000-0000-000001000000}"/>
    <cellStyle name="Currency [0]_ SG&amp;A Bridge " xfId="20" xr:uid="{00000000-0005-0000-0000-000002000000}"/>
    <cellStyle name="Currency_ SG&amp;A Bridge " xfId="21" xr:uid="{00000000-0005-0000-0000-000003000000}"/>
    <cellStyle name="Header1" xfId="22" xr:uid="{00000000-0005-0000-0000-000004000000}"/>
    <cellStyle name="Header2" xfId="23" xr:uid="{00000000-0005-0000-0000-000005000000}"/>
    <cellStyle name="Normal_ SG&amp;A Bridge " xfId="24" xr:uid="{00000000-0005-0000-0000-000006000000}"/>
    <cellStyle name="백분율 2" xfId="3" xr:uid="{00000000-0005-0000-0000-000007000000}"/>
    <cellStyle name="백분율 2 10" xfId="4" xr:uid="{00000000-0005-0000-0000-000008000000}"/>
    <cellStyle name="백분율 3" xfId="5" xr:uid="{00000000-0005-0000-0000-000009000000}"/>
    <cellStyle name="쉼표 [0]" xfId="1" builtinId="6"/>
    <cellStyle name="쉼표 [0] 2" xfId="7" xr:uid="{00000000-0005-0000-0000-00000B000000}"/>
    <cellStyle name="쉼표 [0] 2 10" xfId="8" xr:uid="{00000000-0005-0000-0000-00000C000000}"/>
    <cellStyle name="쉼표 [0] 3" xfId="9" xr:uid="{00000000-0005-0000-0000-00000D000000}"/>
    <cellStyle name="쉼표 [0] 4" xfId="6" xr:uid="{00000000-0005-0000-0000-00000E000000}"/>
    <cellStyle name="쉼표 2" xfId="10" xr:uid="{00000000-0005-0000-0000-00000F000000}"/>
    <cellStyle name="콤마 [0]_ 2팀층별 " xfId="11" xr:uid="{00000000-0005-0000-0000-000010000000}"/>
    <cellStyle name="콤마_ 2팀층별 " xfId="12" xr:uid="{00000000-0005-0000-0000-000011000000}"/>
    <cellStyle name="통화 [0] 2" xfId="13" xr:uid="{00000000-0005-0000-0000-000012000000}"/>
    <cellStyle name="통화 [0] 3 2" xfId="26" xr:uid="{00000000-0005-0000-0000-000013000000}"/>
    <cellStyle name="통화 [0] 4" xfId="14" xr:uid="{00000000-0005-0000-0000-000014000000}"/>
    <cellStyle name="통화 [0] 4 2" xfId="25" xr:uid="{00000000-0005-0000-0000-000015000000}"/>
    <cellStyle name="표준" xfId="0" builtinId="0"/>
    <cellStyle name="표준 2" xfId="15" xr:uid="{00000000-0005-0000-0000-000017000000}"/>
    <cellStyle name="표준 3" xfId="16" xr:uid="{00000000-0005-0000-0000-000018000000}"/>
    <cellStyle name="표준 4" xfId="17" xr:uid="{00000000-0005-0000-0000-000019000000}"/>
    <cellStyle name="표준 5" xfId="2" xr:uid="{00000000-0005-0000-0000-00001A000000}"/>
  </cellStyles>
  <dxfs count="16">
    <dxf>
      <fill>
        <patternFill>
          <bgColor rgb="FFFFFF00"/>
        </patternFill>
      </fill>
    </dxf>
    <dxf>
      <fill>
        <patternFill>
          <bgColor theme="1" tint="0.499984740745262"/>
        </patternFill>
      </fill>
    </dxf>
    <dxf>
      <fill>
        <patternFill>
          <bgColor rgb="FFFFFF00"/>
        </patternFill>
      </fill>
    </dxf>
    <dxf>
      <fill>
        <patternFill>
          <bgColor theme="1" tint="0.499984740745262"/>
        </patternFill>
      </fill>
    </dxf>
    <dxf>
      <fill>
        <patternFill>
          <bgColor rgb="FFFFFF00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34998626667073579"/>
        </patternFill>
      </fill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06/relationships/rdRichValue" Target="richData/rdrichvalue.xml"/><Relationship Id="rId5" Type="http://schemas.openxmlformats.org/officeDocument/2006/relationships/theme" Target="theme/theme1.xml"/><Relationship Id="rId15" Type="http://schemas.openxmlformats.org/officeDocument/2006/relationships/customXml" Target="../customXml/item1.xml"/><Relationship Id="rId10" Type="http://schemas.microsoft.com/office/2022/10/relationships/richValueRel" Target="richData/richValueRel.xml"/><Relationship Id="rId4" Type="http://schemas.openxmlformats.org/officeDocument/2006/relationships/worksheet" Target="worksheets/sheet4.xml"/><Relationship Id="rId9" Type="http://schemas.openxmlformats.org/officeDocument/2006/relationships/sheetMetadata" Target="metadata.xml"/><Relationship Id="rId14" Type="http://schemas.openxmlformats.org/officeDocument/2006/relationships/calcChain" Target="calcChain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_xlchart.v1.1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ko-KR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/>
                <a:ea typeface="맑은 고딕" panose="020B0503020000020004" pitchFamily="50" charset="-127"/>
              </a:rPr>
              <a:t>브랜드 비중</a:t>
            </a:r>
            <a:endParaRPr lang="en-US" altLang="ko-K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/>
              <a:ea typeface="맑은 고딕" panose="020B0503020000020004" pitchFamily="50" charset="-127"/>
            </a:endParaRPr>
          </a:p>
        </cx:rich>
      </cx:tx>
    </cx:title>
    <cx:plotArea>
      <cx:plotAreaRegion>
        <cx:series layoutId="treemap" uniqueId="{C3B9C9D1-561D-4129-B38C-DB63AA02C782}" formatIdx="0"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</cx:f>
      </cx:strDim>
      <cx:numDim type="size">
        <cx:f>_xlchart.v1.3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ko-KR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/>
                <a:ea typeface="맑은 고딕" panose="020B0503020000020004" pitchFamily="50" charset="-127"/>
              </a:rPr>
              <a:t>국가별</a:t>
            </a:r>
            <a:endParaRPr lang="en-US" altLang="ko-K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/>
              <a:ea typeface="맑은 고딕" panose="020B0503020000020004" pitchFamily="50" charset="-127"/>
            </a:endParaRPr>
          </a:p>
        </cx:rich>
      </cx:tx>
    </cx:title>
    <cx:plotArea>
      <cx:plotAreaRegion>
        <cx:series layoutId="treemap" uniqueId="{1E3C0356-F9E1-417E-A450-990C91226AC8}" formatIdx="0"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3.jpeg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127000</xdr:colOff>
      <xdr:row>0</xdr:row>
      <xdr:rowOff>79375</xdr:rowOff>
    </xdr:from>
    <xdr:to>
      <xdr:col>4</xdr:col>
      <xdr:colOff>836384</xdr:colOff>
      <xdr:row>0</xdr:row>
      <xdr:rowOff>780891</xdr:rowOff>
    </xdr:to>
    <xdr:pic>
      <xdr:nvPicPr>
        <xdr:cNvPr id="2" name="그림 1" descr="로고2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7000" y="79375"/>
          <a:ext cx="2252615" cy="71675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4" name="AutoShape 6" descr="Rodolphe Demougeot">
          <a:extLst>
            <a:ext uri="{FF2B5EF4-FFF2-40B4-BE49-F238E27FC236}">
              <a16:creationId xmlns:a16="http://schemas.microsoft.com/office/drawing/2014/main" id="{8C091B38-A309-34C3-DBBE-A6C2E12B3A60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5" name="AutoShape 7" descr="Rodolphe Demougeot">
          <a:extLst>
            <a:ext uri="{FF2B5EF4-FFF2-40B4-BE49-F238E27FC236}">
              <a16:creationId xmlns:a16="http://schemas.microsoft.com/office/drawing/2014/main" id="{D5A76CF7-23D0-768B-158C-7104E78F83B2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6" name="AutoShape 8" descr="Rodolphe Demougeot">
          <a:extLst>
            <a:ext uri="{FF2B5EF4-FFF2-40B4-BE49-F238E27FC236}">
              <a16:creationId xmlns:a16="http://schemas.microsoft.com/office/drawing/2014/main" id="{1868CC3F-1B5E-AE8A-586D-9FFEE9E1C446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7" name="AutoShape 9" descr="Rodolphe Demougeot">
          <a:extLst>
            <a:ext uri="{FF2B5EF4-FFF2-40B4-BE49-F238E27FC236}">
              <a16:creationId xmlns:a16="http://schemas.microsoft.com/office/drawing/2014/main" id="{E8FB0D57-034F-ECFD-F302-4667A2672D9F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8" name="AutoShape 10" descr="Rodolphe Demougeot">
          <a:extLst>
            <a:ext uri="{FF2B5EF4-FFF2-40B4-BE49-F238E27FC236}">
              <a16:creationId xmlns:a16="http://schemas.microsoft.com/office/drawing/2014/main" id="{75B3094E-192C-6F00-1633-FAD0DF7DE453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59" name="AutoShape 11" descr="Rodolphe Demougeot">
          <a:extLst>
            <a:ext uri="{FF2B5EF4-FFF2-40B4-BE49-F238E27FC236}">
              <a16:creationId xmlns:a16="http://schemas.microsoft.com/office/drawing/2014/main" id="{33B1CA06-128E-A146-8DAD-6C62144F4740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304800</xdr:colOff>
      <xdr:row>130</xdr:row>
      <xdr:rowOff>304800</xdr:rowOff>
    </xdr:to>
    <xdr:sp macro="" textlink="">
      <xdr:nvSpPr>
        <xdr:cNvPr id="2060" name="AutoShape 12" descr="Rodolphe Demougeot">
          <a:extLst>
            <a:ext uri="{FF2B5EF4-FFF2-40B4-BE49-F238E27FC236}">
              <a16:creationId xmlns:a16="http://schemas.microsoft.com/office/drawing/2014/main" id="{7C56CF04-AD55-C758-B740-B4FD9DE4D302}"/>
            </a:ext>
          </a:extLst>
        </xdr:cNvPr>
        <xdr:cNvSpPr>
          <a:spLocks noChangeAspect="1" noChangeArrowheads="1"/>
        </xdr:cNvSpPr>
      </xdr:nvSpPr>
      <xdr:spPr bwMode="auto">
        <a:xfrm>
          <a:off x="4686300" y="174107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25</xdr:col>
      <xdr:colOff>504825</xdr:colOff>
      <xdr:row>31</xdr:row>
      <xdr:rowOff>66675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차트 3">
              <a:extLst>
                <a:ext uri="{FF2B5EF4-FFF2-40B4-BE49-F238E27FC236}">
                  <a16:creationId xmlns:a16="http://schemas.microsoft.com/office/drawing/2014/main" id="{7CF1E6CA-B567-4D1A-8B18-5081DC17CB6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17649825" cy="65627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ko-KR" altLang="en-US" sz="1100"/>
                <a:t>Excel 버전에서는 이 차트를 사용할 수 없습니다.
이 도형 편집하거나 이 통합 문서를 다른 파일 형식으로 저장하면 차트가 영구적으로 손상됩니다.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25</xdr:col>
      <xdr:colOff>447674</xdr:colOff>
      <xdr:row>30</xdr:row>
      <xdr:rowOff>123825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차트 1">
              <a:extLst>
                <a:ext uri="{FF2B5EF4-FFF2-40B4-BE49-F238E27FC236}">
                  <a16:creationId xmlns:a16="http://schemas.microsoft.com/office/drawing/2014/main" id="{C5FE32CB-AAB6-4FE3-B05A-E2F73C175BB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17592674" cy="6410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ko-KR" altLang="en-US" sz="1100"/>
                <a:t>Excel 버전에서는 이 차트를 사용할 수 없습니다.
이 도형 편집하거나 이 통합 문서를 다른 파일 형식으로 저장하면 차트가 영구적으로 손상됩니다.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refreshOnLoad="1" connectionId="1" xr16:uid="{A8EEE0E9-645C-4981-B981-72C8F5D655C8}" autoFormatId="16" applyNumberFormats="0" applyBorderFormats="0" applyFontFormats="0" applyPatternFormats="0" applyAlignmentFormats="0" applyWidthHeightFormats="0">
  <queryTableRefresh nextId="301">
    <queryTableFields count="33">
      <queryTableField id="1" name="Column1" tableColumnId="1"/>
      <queryTableField id="2" name="품번" tableColumnId="2"/>
      <queryTableField id="3" name="품명" tableColumnId="3"/>
      <queryTableField id="4" name="규격" tableColumnId="4"/>
      <queryTableField id="5" name="단위" tableColumnId="5"/>
      <queryTableField id="273" name="IP" tableColumnId="46"/>
      <queryTableField id="274" name="빈티지" tableColumnId="47"/>
      <queryTableField id="275" name="알콜도수%" tableColumnId="48"/>
      <queryTableField id="276" name="국가" tableColumnId="49"/>
      <queryTableField id="277" name="표준바코드" tableColumnId="50"/>
      <queryTableField id="278" name="재고수량(A)" tableColumnId="51"/>
      <queryTableField id="279" name="재고수량(가용재고제외)(B)" tableColumnId="52"/>
      <queryTableField id="280" name="출고예정(C)" tableColumnId="53"/>
      <queryTableField id="281" name="가용재고(B-C)" tableColumnId="54"/>
      <queryTableField id="282" name="30일출고" tableColumnId="55"/>
      <queryTableField id="283" name="90일/3평균출고" tableColumnId="56"/>
      <queryTableField id="284" name="365일/12평균출고" tableColumnId="57"/>
      <queryTableField id="285" name="공급가" tableColumnId="58"/>
      <queryTableField id="286" name="판매가" tableColumnId="59"/>
      <queryTableField id="287" name="할인공급가" tableColumnId="60"/>
      <queryTableField id="288" name="도매장가" tableColumnId="61"/>
      <queryTableField id="289" name="최저판매가" tableColumnId="62"/>
      <queryTableField id="290" name="미착품재고" tableColumnId="63"/>
      <queryTableField id="291" name="보세(용마)" tableColumnId="64"/>
      <queryTableField id="292" name="용마로지스" tableColumnId="65"/>
      <queryTableField id="293" name="본사창고(CDV)" tableColumnId="66"/>
      <queryTableField id="294" name="안성창고(CDV)" tableColumnId="67"/>
      <queryTableField id="295" name="용마(리져브)" tableColumnId="68"/>
      <queryTableField id="296" name="용마(마케팅부)" tableColumnId="69"/>
      <queryTableField id="297" name="용마(영업1부)" tableColumnId="70"/>
      <queryTableField id="298" name="용마(영업2부)" tableColumnId="71"/>
      <queryTableField id="299" name="용마(반품창고)" tableColumnId="72"/>
      <queryTableField id="300" name="위탁창고" tableColumnId="73"/>
    </queryTableFields>
  </queryTableRefresh>
</queryTable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251" Type="http://schemas.openxmlformats.org/officeDocument/2006/relationships/image" Target="../media/image251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62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1">
    <v>24</v>
    <v>5</v>
    <v>병, 유리병, 음료, 음식이(가) 표시된 사진
AI가 생성한 콘텐츠는 부정확할 수 있습니다.</v>
  </rv>
  <rv s="1">
    <v>25</v>
    <v>5</v>
    <v>Château Grand-Jauga – Planet Wine</v>
  </rv>
  <rv s="0">
    <v>26</v>
    <v>5</v>
  </rv>
  <rv s="0">
    <v>27</v>
    <v>5</v>
  </rv>
  <rv s="0">
    <v>28</v>
    <v>5</v>
  </rv>
  <rv s="1">
    <v>29</v>
    <v>5</v>
    <v>Château Les Marechaux Blaye - Côtes de Bordeaux</v>
  </rv>
  <rv s="0">
    <v>30</v>
    <v>5</v>
  </rv>
  <rv s="1">
    <v>31</v>
    <v>5</v>
    <v>Crémant de Bourgogne Brut, Grande Cuvée, Veuve Ambal</v>
  </rv>
  <rv s="1">
    <v>32</v>
    <v>5</v>
    <v>Veuve Ambal | Charles Roux Blanc de Blancs | Port2Port Online Wine Store</v>
  </rv>
  <rv s="1">
    <v>33</v>
    <v>5</v>
    <v>Charles Roux Blanc de Blancs Demi Sec – Gourmet-Butikken</v>
  </rv>
  <rv s="1">
    <v>34</v>
    <v>5</v>
    <v>Laurent Truffer Rosé (sans alcool) | André Delorme</v>
  </rv>
  <rv s="0">
    <v>35</v>
    <v>5</v>
  </rv>
  <rv s="0">
    <v>36</v>
    <v>5</v>
  </rv>
  <rv s="0">
    <v>37</v>
    <v>5</v>
  </rv>
  <rv s="1">
    <v>38</v>
    <v>5</v>
    <v>Domaine d'Auvenay - Bourgogne Aligoté 2015 avis meilleur prix bon caviste  bordeaux - Clos des Millésimes - Vente de Vins pour passionnés &amp; Spiritueux  Rares</v>
  </rv>
  <rv s="1">
    <v>39</v>
    <v>5</v>
    <v>Domaine d'Auvenay Auxey Duresses Les Clous Blanc 2011 750ml - Buy online at  SaratogaWine.com</v>
  </rv>
  <rv s="1">
    <v>40</v>
    <v>5</v>
    <v>Domaine Leroy Vosne Romanee Premier Cru Les Beaux Monts 2000 750ml - Buy  online at SaratogaWine.com</v>
  </rv>
  <rv s="1">
    <v>41</v>
    <v>5</v>
    <v>Nuits saint georges aux allots 1997 (Domaine LEROY, vin rouge), en vente en  ligne, achetez vos grands crus et champagnes - Millesimes.com</v>
  </rv>
  <rv s="1">
    <v>42</v>
    <v>5</v>
    <v>2005 | Vosne les Genaivrieres | Domaine Leroy | Cult Wines</v>
  </rv>
  <rv s="1">
    <v>43</v>
    <v>5</v>
    <v>Domaine Leroy Romanée-Saint-Vivant Grand Cru | Vivino 日本語</v>
  </rv>
  <rv s="1">
    <v>44</v>
    <v>5</v>
    <v>Maison Leroy Meursault Premier Cru Les Perrieres | Vivino Français</v>
  </rv>
  <rv s="1">
    <v>45</v>
    <v>5</v>
    <v>Maison Leroy Meursault Premier Cru Les Perrieres | Vivino Français</v>
  </rv>
  <rv s="1">
    <v>46</v>
    <v>5</v>
    <v>Maison Leroy Chassagne-Montrachet Premier Cru Les Chenevottes | Vivino  English</v>
  </rv>
  <rv s="1">
    <v>47</v>
    <v>5</v>
    <v>Maison Leroy Chassagne-Montrachet 1er Cru 'Morgeot' | Vivino English</v>
  </rv>
  <rv s="1">
    <v>48</v>
    <v>5</v>
    <v>Maison Leroy Puligny-Montrachet Premier Cru "Sous le Puits" 2019 Bourgogne  Puligny-Montrachet Premier Cru</v>
  </rv>
  <rv s="1">
    <v>49</v>
    <v>5</v>
    <v>Maison Leroy Savigny-lès-Beaune 1er Cru Les Guettes | Vivino Français</v>
  </rv>
  <rv s="1">
    <v>50</v>
    <v>5</v>
    <v>Maison Leroy Chorey Les Beaune 2014 750ml - Buy online at SaratogaWine.com</v>
  </rv>
  <rv s="1">
    <v>51</v>
    <v>5</v>
    <v>Maison Leroy, Santenay</v>
  </rv>
  <rv s="1">
    <v>52</v>
    <v>5</v>
    <v>Maison Leroy Meursault 2017 750ml - Buy online at SaratogaWine.com</v>
  </rv>
  <rv s="1">
    <v>53</v>
    <v>5</v>
    <v>Maison Leroy Monthélie Rouge | Vivino English</v>
  </rv>
  <rv s="1">
    <v>54</v>
    <v>5</v>
    <v>Maison Leroy Nuits-Saint-Georges | Vivino English</v>
  </rv>
  <rv s="1">
    <v>55</v>
    <v>5</v>
    <v>Maison Leroy Bourgogne Blanc Fleurs de Vignes | Vivino English</v>
  </rv>
  <rv s="0">
    <v>56</v>
    <v>5</v>
  </rv>
  <rv s="1">
    <v>57</v>
    <v>5</v>
    <v>Maison Leroy, Beaujolais-Villages Primeur 2024 (1x75cl)</v>
  </rv>
  <rv s="0">
    <v>58</v>
    <v>5</v>
  </rv>
  <rv s="0">
    <v>59</v>
    <v>5</v>
  </rv>
  <rv s="0">
    <v>60</v>
    <v>5</v>
  </rv>
  <rv s="0">
    <v>61</v>
    <v>5</v>
  </rv>
  <rv s="1">
    <v>62</v>
    <v>5</v>
    <v>Roche de Bellene - Puligny Montrachet 1er Cru Les Folatieres 2020 - Vistavin</v>
  </rv>
  <rv s="1">
    <v>63</v>
    <v>5</v>
    <v>Roche de Bellene - Puligny Montrachet 1er Cru Les Folatieres 2020 - Vistavin</v>
  </rv>
  <rv s="1">
    <v>64</v>
    <v>5</v>
    <v>Roche de Bellene - Puligny Montrachet 1er Cru Les Folatieres 2020 - Vistavin</v>
  </rv>
  <rv s="1">
    <v>65</v>
    <v>5</v>
    <v>Roche de Bellene - Puligny Montrachet 1er Cru Les Folatieres 2020 - Vistavin</v>
  </rv>
  <rv s="1">
    <v>66</v>
    <v>5</v>
    <v>Roche de Bellene - Puligny Montrachet 1er Cru Les Folatieres 2020 - Vistavin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1">
    <v>87</v>
    <v>5</v>
    <v>Achat Vin Fixin 1er Cru Clos Du Chapitre Rouge - Domaine Guy Et Yvan  Dufouleur - Meilleur prix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1">
    <v>95</v>
    <v>5</v>
    <v>Domaine Vincent Girardin Montrachet Grand Cru 2021</v>
  </rv>
  <rv s="1">
    <v>96</v>
    <v>5</v>
    <v>Buy Vincent Girardin - Bâtard-Montrachet - Grand Cru - Locally – Onshore  Cellars</v>
  </rv>
  <rv s="0">
    <v>97</v>
    <v>5</v>
  </rv>
  <rv s="1">
    <v>98</v>
    <v>5</v>
    <v>Vincent Girardin Chassagne-Montrachet 1er Cru 'Morgeot' Blanc | Vivino  Schweiz</v>
  </rv>
  <rv s="1">
    <v>99</v>
    <v>5</v>
    <v>Vincent Girardin Les Vieilles Vignes Chassagne-Montrachet Blanc | Vivino US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1">
    <v>109</v>
    <v>5</v>
    <v>Vincent Girardin Chassagne-Montrachet 1er Cru Abbaye de 'Morgeot' | Vivino  US</v>
  </rv>
  <rv s="0">
    <v>110</v>
    <v>5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1">
    <v>125</v>
    <v>5</v>
    <v>Rodolphe Demougeot Meursault | Vivino België</v>
  </rv>
  <rv s="1">
    <v>126</v>
    <v>5</v>
    <v>2021 Rodolphe Demougeot Côte d'Or Chardonnay | Vivino US</v>
  </rv>
  <rv s="1">
    <v>127</v>
    <v>5</v>
    <v>Domaine Rodolphe Demougeot - Pommard 1er cru Charmots Le Coeur des Dames -  Rouge - 2017</v>
  </rv>
  <rv s="1">
    <v>128</v>
    <v>5</v>
    <v>Rodolphe Demougeot - Pommard 2022 (750ml) – Yiannis Wine</v>
  </rv>
  <rv s="1">
    <v>129</v>
    <v>5</v>
    <v>Rodolphe Demougeot Beaune Les Beaux Fougets | Vivino België</v>
  </rv>
  <rv s="1">
    <v>130</v>
    <v>5</v>
    <v>Rodolphe Demougeot Pinot Noir Vieille Vigne Bourgogne | Vivino España</v>
  </rv>
  <rv s="0">
    <v>131</v>
    <v>5</v>
  </rv>
  <rv s="1">
    <v>132</v>
    <v>5</v>
    <v>Clos de la Chapelle Volnay 1er Cru 'Clos de la Chapelle' (Monopole) |  Vivino Danmark</v>
  </rv>
  <rv s="1">
    <v>133</v>
    <v>5</v>
    <v>Clos de la Chapelle Volnay Taillepieds Vieilles Vignes 1er Cru 2020 (750ML)  - grandvinwinemerchants.com</v>
  </rv>
  <rv s="0">
    <v>134</v>
    <v>5</v>
  </rv>
  <rv s="0">
    <v>135</v>
    <v>5</v>
  </rv>
  <rv s="0">
    <v>136</v>
    <v>5</v>
  </rv>
  <rv s="0">
    <v>137</v>
    <v>5</v>
  </rv>
  <rv s="0">
    <v>138</v>
    <v>5</v>
  </rv>
  <rv s="0">
    <v>139</v>
    <v>5</v>
  </rv>
  <rv s="0">
    <v>140</v>
    <v>5</v>
  </rv>
  <rv s="0">
    <v>141</v>
    <v>5</v>
  </rv>
  <rv s="1">
    <v>142</v>
    <v>5</v>
    <v>2021 Domaine Clement Lavallee Chablis 1er Cru Cote de Jouan 750ml –  SommPicks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0">
    <v>150</v>
    <v>5</v>
  </rv>
  <rv s="0">
    <v>151</v>
    <v>5</v>
  </rv>
  <rv s="0">
    <v>152</v>
    <v>5</v>
  </rv>
  <rv s="0">
    <v>153</v>
    <v>5</v>
  </rv>
  <rv s="1">
    <v>154</v>
    <v>5</v>
    <v>Chateauneuf du Pape Immortelle - Château de la Gardine</v>
  </rv>
  <rv s="1">
    <v>155</v>
    <v>5</v>
    <v>Magnum Générations Gaston Philippe - Château de la Gardine</v>
  </rv>
  <rv s="0">
    <v>156</v>
    <v>5</v>
  </rv>
  <rv s="1">
    <v>157</v>
    <v>5</v>
    <v>Hermitage - Château de la Gardine</v>
  </rv>
  <rv s="1">
    <v>158</v>
    <v>5</v>
    <v>Cornas - Château de la Gardine</v>
  </rv>
  <rv s="0">
    <v>159</v>
    <v>5</v>
  </rv>
  <rv s="0">
    <v>160</v>
    <v>5</v>
  </rv>
  <rv s="0">
    <v>161</v>
    <v>5</v>
  </rv>
  <rv s="1">
    <v>162</v>
    <v>5</v>
    <v>Condrieu White 2020 Brunel Gardine - Château de la Gardine</v>
  </rv>
  <rv s="0">
    <v>163</v>
    <v>5</v>
  </rv>
  <rv s="1">
    <v>164</v>
    <v>5</v>
    <v>Côtes du Rhône Rouge - Les Dauphins acheter - vinello.fr</v>
  </rv>
  <rv s="0">
    <v>165</v>
    <v>5</v>
  </rv>
  <rv s="1">
    <v>166</v>
    <v>5</v>
    <v>Favori Chateau Favori Provence 2022 | 8Wines EU/UK</v>
  </rv>
  <rv s="1">
    <v>167</v>
    <v>5</v>
    <v>알코올, 음료, 음식, 유리병이(가) 표시된 사진
AI 생성 콘텐츠는 정확하지 않을 수 있습니다.</v>
  </rv>
  <rv s="1">
    <v>168</v>
    <v>5</v>
    <v>알코올, 음료, 병, 음식이(가) 표시된 사진
AI 생성 콘텐츠는 정확하지 않을 수 있습니다.</v>
  </rv>
  <rv s="1">
    <v>169</v>
    <v>5</v>
    <v>알코올, 음료, 유리병, 포도주이(가) 표시된 사진
AI 생성 콘텐츠는 정확하지 않을 수 있습니다.</v>
  </rv>
  <rv s="1">
    <v>170</v>
    <v>5</v>
    <v>알코올, 음식, 음료, 유리병이(가) 표시된 사진
AI 생성 콘텐츠는 정확하지 않을 수 있습니다.</v>
  </rv>
  <rv s="1">
    <v>171</v>
    <v>5</v>
    <v>알코올, 음식, 유리병, 음료이(가) 표시된 사진
AI 생성 콘텐츠는 정확하지 않을 수 있습니다.</v>
  </rv>
  <rv s="1">
    <v>172</v>
    <v>5</v>
    <v>Cascina Adelaide Per Elen Barolo Riserva | Vivino Canada</v>
  </rv>
  <rv s="1">
    <v>173</v>
    <v>5</v>
    <v>Cascina Adelaide, Barolo Bussia, DOCG, Piedmont, Italy, 2019</v>
  </rv>
  <rv s="1">
    <v>174</v>
    <v>5</v>
    <v>Cascina Adelaide Per Elen Barolo Riserva | Vivino Nederland</v>
  </rv>
  <rv s="1">
    <v>175</v>
    <v>5</v>
    <v>Barolo DOCG San Lorenzo</v>
  </rv>
  <rv s="1">
    <v>176</v>
    <v>5</v>
    <v>음료, 알코올, 음식, 유리병이(가) 표시된 사진
자동 생성된 설명</v>
  </rv>
  <rv s="1">
    <v>177</v>
    <v>5</v>
    <v>음료, 알코올, 음식, 유리병이(가) 표시된 사진
자동 생성된 설명</v>
  </rv>
  <rv s="0">
    <v>178</v>
    <v>5</v>
  </rv>
  <rv s="0">
    <v>179</v>
    <v>5</v>
  </rv>
  <rv s="0">
    <v>180</v>
    <v>5</v>
  </rv>
  <rv s="0">
    <v>181</v>
    <v>5</v>
  </rv>
  <rv s="0">
    <v>182</v>
    <v>5</v>
  </rv>
  <rv s="0">
    <v>183</v>
    <v>5</v>
  </rv>
  <rv s="0">
    <v>184</v>
    <v>5</v>
  </rv>
  <rv s="0">
    <v>185</v>
    <v>5</v>
  </rv>
  <rv s="0">
    <v>186</v>
    <v>5</v>
  </rv>
  <rv s="0">
    <v>187</v>
    <v>5</v>
  </rv>
  <rv s="1">
    <v>188</v>
    <v>5</v>
    <v>Volpaia Citto Toscana 2023 | Product page | SAQ.COM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0">
    <v>198</v>
    <v>5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1">
    <v>209</v>
    <v>5</v>
    <v>유리병, 알코올, 음료, 알코올 음료이(가) 표시된 사진
자동 생성된 설명</v>
  </rv>
  <rv s="1">
    <v>210</v>
    <v>5</v>
    <v>알코올, 음료, 음식, 유리병이(가) 표시된 사진
자동 생성된 설명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1">
    <v>217</v>
    <v>5</v>
    <v>텍스트, 알코올, 음료, 음식이(가) 표시된 사진
자동 생성된 설명</v>
  </rv>
  <rv s="0">
    <v>218</v>
    <v>5</v>
  </rv>
  <rv s="0">
    <v>219</v>
    <v>5</v>
  </rv>
  <rv s="0">
    <v>220</v>
    <v>5</v>
  </rv>
  <rv s="0">
    <v>221</v>
    <v>5</v>
  </rv>
  <rv s="0">
    <v>222</v>
    <v>5</v>
  </rv>
  <rv s="1">
    <v>223</v>
    <v>5</v>
    <v>2021 Graham's The Stone Terraces Vintage Porto</v>
  </rv>
  <rv s="0">
    <v>224</v>
    <v>5</v>
  </rv>
  <rv s="0">
    <v>225</v>
    <v>5</v>
  </rv>
  <rv s="0">
    <v>226</v>
    <v>5</v>
  </rv>
  <rv s="0">
    <v>227</v>
    <v>5</v>
  </rv>
  <rv s="0">
    <v>228</v>
    <v>5</v>
  </rv>
  <rv s="0">
    <v>229</v>
    <v>5</v>
  </rv>
  <rv s="0">
    <v>230</v>
    <v>5</v>
  </rv>
  <rv s="1">
    <v>231</v>
    <v>5</v>
    <v>Graham's 20yo Tawny 20cl – Mitchell and Son</v>
  </rv>
  <rv s="0">
    <v>232</v>
    <v>5</v>
  </rv>
  <rv s="0">
    <v>233</v>
    <v>5</v>
  </rv>
  <rv s="0">
    <v>234</v>
    <v>5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0">
    <v>242</v>
    <v>5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1">
    <v>253</v>
    <v>5</v>
    <v>Olé &amp; Obrigado | Xisto Cru Branco</v>
  </rv>
  <rv s="1">
    <v>254</v>
    <v>5</v>
    <v>Olé &amp; Obrigado | Xisto Cru Branco</v>
  </rv>
  <rv s="1">
    <v>255</v>
    <v>5</v>
    <v>텍스트, 알코올, 음료이(가) 표시된 사진
자동 생성된 설명</v>
  </rv>
  <rv s="1">
    <v>256</v>
    <v>5</v>
    <v>텍스트, 알코올, 음료이(가) 표시된 사진
자동 생성된 설명</v>
  </rv>
  <rv s="0">
    <v>257</v>
    <v>5</v>
  </rv>
  <rv s="0">
    <v>258</v>
    <v>5</v>
  </rv>
  <rv s="0">
    <v>259</v>
    <v>5</v>
  </rv>
  <rv s="0">
    <v>260</v>
    <v>5</v>
  </rv>
  <rv s="1">
    <v>261</v>
    <v>5</v>
    <v>Fess Parker Santa Barbara County Chardonnay | Vivino United Kingdom</v>
  </rv>
  <rv s="1">
    <v>262</v>
    <v>5</v>
    <v>Alma Rosa Winery - Products - 2021 Chardonnay, El Jabali</v>
  </rv>
  <rv s="0">
    <v>263</v>
    <v>5</v>
  </rv>
  <rv s="0">
    <v>264</v>
    <v>5</v>
  </rv>
  <rv s="0">
    <v>265</v>
    <v>5</v>
  </rv>
  <rv s="0">
    <v>266</v>
    <v>5</v>
  </rv>
  <rv s="0">
    <v>267</v>
    <v>5</v>
  </rv>
  <rv s="0">
    <v>268</v>
    <v>5</v>
  </rv>
  <rv s="0">
    <v>269</v>
    <v>5</v>
  </rv>
  <rv s="0">
    <v>270</v>
    <v>5</v>
  </rv>
  <rv s="0">
    <v>271</v>
    <v>5</v>
  </rv>
  <rv s="0">
    <v>272</v>
    <v>5</v>
  </rv>
  <rv s="0">
    <v>273</v>
    <v>5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1">
    <v>291</v>
    <v>5</v>
    <v>A bottle of wine
Description automatically generated with low confidence</v>
  </rv>
  <rv s="1">
    <v>292</v>
    <v>5</v>
    <v>A picture containing text, alcohol, beverage
Description automatically generated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0">
    <v>302</v>
    <v>5</v>
  </rv>
  <rv s="0">
    <v>303</v>
    <v>5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1">
    <v>327</v>
    <v>5</v>
    <v>Hoopla Cabernet Sauvignon AVA California 2021 | Timeless Wines - Order Wine  Online from the United States - California Wines - French Wines - Spanish  Wines - Chardonnay - Port - Cabernet Savignon</v>
  </rv>
  <rv s="1">
    <v>328</v>
    <v>5</v>
    <v>楽天市場】コヤム （byエミリアーナ） レッド ワイン "コセチャ ナンバー２０ リミテッド エディション" コルチャグア ヴァレー [2021]  （正規品） Coyam by Emiliana Cosecha No.20 Limited Edition  [赤ワイン][チリ][コルチャグアバレー][BLD][オーガニック／有機／ビオ ...</v>
  </rv>
  <rv s="0">
    <v>329</v>
    <v>5</v>
  </rv>
  <rv s="0">
    <v>330</v>
    <v>5</v>
  </rv>
  <rv s="0">
    <v>331</v>
    <v>5</v>
  </rv>
  <rv s="1">
    <v>332</v>
    <v>5</v>
    <v>음료, 알코올이(가) 표시된 사진
자동 생성된 설명</v>
  </rv>
  <rv s="0">
    <v>333</v>
    <v>5</v>
  </rv>
  <rv s="0">
    <v>334</v>
    <v>5</v>
  </rv>
  <rv s="0">
    <v>335</v>
    <v>5</v>
  </rv>
  <rv s="0">
    <v>336</v>
    <v>5</v>
  </rv>
  <rv s="1">
    <v>337</v>
    <v>5</v>
    <v>Chakana Singular Torrontes de Maceracion Prolongada - Kysela Pere et Fils</v>
  </rv>
  <rv s="0">
    <v>338</v>
    <v>5</v>
  </rv>
  <rv s="0">
    <v>339</v>
    <v>5</v>
  </rv>
  <rv s="0">
    <v>340</v>
    <v>5</v>
  </rv>
  <rv s="0">
    <v>341</v>
    <v>5</v>
  </rv>
  <rv s="0">
    <v>342</v>
    <v>5</v>
  </rv>
  <rv s="0">
    <v>343</v>
    <v>5</v>
  </rv>
  <rv s="0">
    <v>344</v>
    <v>5</v>
  </rv>
  <rv s="0">
    <v>345</v>
    <v>5</v>
  </rv>
  <rv s="0">
    <v>346</v>
    <v>5</v>
  </rv>
  <rv s="0">
    <v>347</v>
    <v>5</v>
  </rv>
  <rv s="0">
    <v>348</v>
    <v>5</v>
  </rv>
  <rv s="0">
    <v>349</v>
    <v>5</v>
  </rv>
  <rv s="0">
    <v>350</v>
    <v>5</v>
  </rv>
  <rv s="0">
    <v>351</v>
    <v>5</v>
  </rv>
  <rv s="0">
    <v>352</v>
    <v>5</v>
  </rv>
  <rv s="0">
    <v>353</v>
    <v>5</v>
  </rv>
  <rv s="0">
    <v>354</v>
    <v>5</v>
  </rv>
  <rv s="0">
    <v>355</v>
    <v>5</v>
  </rv>
  <rv s="0">
    <v>356</v>
    <v>5</v>
  </rv>
  <rv s="1">
    <v>357</v>
    <v>5</v>
    <v>The Raptor Marlborough Sauvignon Blanc 2023 – 6 Pack - Lake Chalice Wines</v>
  </rv>
  <rv s="0">
    <v>358</v>
    <v>5</v>
  </rv>
  <rv s="0">
    <v>359</v>
    <v>5</v>
  </rv>
  <rv s="1">
    <v>360</v>
    <v>5</v>
    <v>Marlborough Estate Reserve Sauvignon Blanc 2024 – Black Market</v>
  </rv>
  <rv s="0">
    <v>361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</richValueRel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587B08B5-EEEA-4B53-9394-4240D472F3B4}" name="Downloads" displayName="Downloads" ref="A1:AG873" tableType="queryTable" totalsRowShown="0">
  <autoFilter ref="A1:AG873" xr:uid="{587B08B5-EEEA-4B53-9394-4240D472F3B4}"/>
  <tableColumns count="33">
    <tableColumn id="1" xr3:uid="{50ABA656-3B93-4921-B2DE-E39F972F1B4C}" uniqueName="1" name="Column1" queryTableFieldId="1" dataDxfId="15"/>
    <tableColumn id="2" xr3:uid="{90E0A9FF-05B2-430E-9540-69A6BC94BAB3}" uniqueName="2" name="품번" queryTableFieldId="2" dataDxfId="14"/>
    <tableColumn id="3" xr3:uid="{2857E7FB-8BF3-4AEE-9948-BAD643BD1BC0}" uniqueName="3" name="품명" queryTableFieldId="3" dataDxfId="13"/>
    <tableColumn id="4" xr3:uid="{A127BD55-0986-4C0A-862E-D6819480DAEA}" uniqueName="4" name="규격" queryTableFieldId="4" dataDxfId="12"/>
    <tableColumn id="5" xr3:uid="{E9EA0083-366D-4412-86C6-8C57CB3DDCED}" uniqueName="5" name="단위" queryTableFieldId="5" dataDxfId="11"/>
    <tableColumn id="46" xr3:uid="{EB368BF3-DBA2-487F-AC2A-3851ECD01208}" uniqueName="46" name="IP" queryTableFieldId="273"/>
    <tableColumn id="47" xr3:uid="{FFEF3058-9DAA-43C9-9368-498DF4664D23}" uniqueName="47" name="빈티지" queryTableFieldId="274" dataDxfId="10"/>
    <tableColumn id="48" xr3:uid="{27A2D82E-81B5-46A8-8E55-C31EF8AE972A}" uniqueName="48" name="알콜도수%" queryTableFieldId="275" dataDxfId="9"/>
    <tableColumn id="49" xr3:uid="{879CE927-F603-4AFF-A9BC-7B6010334F84}" uniqueName="49" name="국가" queryTableFieldId="276" dataDxfId="8"/>
    <tableColumn id="50" xr3:uid="{0E10850F-706D-4F4F-BF4A-04D4B82EFBA0}" uniqueName="50" name="표준바코드" queryTableFieldId="277" dataDxfId="7"/>
    <tableColumn id="51" xr3:uid="{1CD38986-CD34-43D8-B768-66480C684F97}" uniqueName="51" name="재고수량(A)" queryTableFieldId="278"/>
    <tableColumn id="52" xr3:uid="{DC026EB0-504C-4C9A-8B28-67CBBB8B89C2}" uniqueName="52" name="재고수량(가용재고제외)(B)" queryTableFieldId="279"/>
    <tableColumn id="53" xr3:uid="{2FED4E83-C5C0-4AFC-AB2C-2B8ABEDB7385}" uniqueName="53" name="출고예정(C)" queryTableFieldId="280"/>
    <tableColumn id="54" xr3:uid="{6B1BA851-A262-493C-8D69-12B6941B57A7}" uniqueName="54" name="가용재고(B-C)" queryTableFieldId="281"/>
    <tableColumn id="55" xr3:uid="{0AE43509-9BF3-4EE5-B7FC-02F9A928A29C}" uniqueName="55" name="30일출고" queryTableFieldId="282"/>
    <tableColumn id="56" xr3:uid="{63B7EB94-5F45-47A3-A77C-0128417BA94E}" uniqueName="56" name="90일/3평균출고" queryTableFieldId="283"/>
    <tableColumn id="57" xr3:uid="{3C6E91D4-1F36-47CC-BC68-67AC793A868F}" uniqueName="57" name="365일/12평균출고" queryTableFieldId="284"/>
    <tableColumn id="58" xr3:uid="{A6B5EC55-8AEA-44F6-8D0F-C6E8B936FCAD}" uniqueName="58" name="공급가" queryTableFieldId="285"/>
    <tableColumn id="59" xr3:uid="{67652854-0803-4F17-B657-C7E8E2E95593}" uniqueName="59" name="판매가" queryTableFieldId="286"/>
    <tableColumn id="60" xr3:uid="{422B73AF-2273-4D49-92F5-7F4233BA0A75}" uniqueName="60" name="할인공급가" queryTableFieldId="287"/>
    <tableColumn id="61" xr3:uid="{F8D0BAF9-04FB-4BC2-815E-9A25D5960EA7}" uniqueName="61" name="도매장가" queryTableFieldId="288"/>
    <tableColumn id="62" xr3:uid="{9314C79E-066B-47EB-BD69-EBBEC802760F}" uniqueName="62" name="최저판매가" queryTableFieldId="289"/>
    <tableColumn id="63" xr3:uid="{D9284BE3-D2FB-48DF-B014-A0CB8D4D16DC}" uniqueName="63" name="미착품재고" queryTableFieldId="290"/>
    <tableColumn id="64" xr3:uid="{F62C9732-5A04-4278-9E7E-64F6DC27B9B6}" uniqueName="64" name="보세(용마)" queryTableFieldId="291"/>
    <tableColumn id="65" xr3:uid="{9F9CCBA7-E23C-44FC-821C-CD8AFFC0F6E1}" uniqueName="65" name="용마로지스" queryTableFieldId="292"/>
    <tableColumn id="66" xr3:uid="{D4EC5518-320B-469C-A616-818DEF639539}" uniqueName="66" name="본사창고(CDV)" queryTableFieldId="293"/>
    <tableColumn id="67" xr3:uid="{24B986AA-5A6C-4F9E-A3A8-FD5748049397}" uniqueName="67" name="안성창고(CDV)" queryTableFieldId="294"/>
    <tableColumn id="68" xr3:uid="{5601F012-0028-49FC-B91C-E141F4432A83}" uniqueName="68" name="용마(리져브)" queryTableFieldId="295"/>
    <tableColumn id="69" xr3:uid="{57B73B9E-2880-46A9-A590-09B517B56973}" uniqueName="69" name="용마(마케팅부)" queryTableFieldId="296"/>
    <tableColumn id="70" xr3:uid="{5614DA0E-10D4-4C9E-8861-488064BBC1A6}" uniqueName="70" name="용마(영업1부)" queryTableFieldId="297"/>
    <tableColumn id="71" xr3:uid="{43C2AB9A-CB26-4576-8373-B97FCFCCADE1}" uniqueName="71" name="용마(영업2부)" queryTableFieldId="298"/>
    <tableColumn id="72" xr3:uid="{08D6C787-76D8-4BEC-B6FD-13BD56A11E49}" uniqueName="72" name="용마(반품창고)" queryTableFieldId="299"/>
    <tableColumn id="73" xr3:uid="{A2010CDF-E353-4E05-9E98-E27714B303D7}" uniqueName="73" name="위탁창고" queryTableFieldId="30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Z377"/>
  <sheetViews>
    <sheetView tabSelected="1" zoomScale="70" zoomScaleNormal="70" zoomScaleSheetLayoutView="85" workbookViewId="0">
      <pane ySplit="4" topLeftCell="A363" activePane="bottomLeft" state="frozen"/>
      <selection pane="bottomLeft" activeCell="N363" sqref="N363:N367"/>
    </sheetView>
  </sheetViews>
  <sheetFormatPr defaultColWidth="9" defaultRowHeight="16.5"/>
  <cols>
    <col min="1" max="1" width="3.75" style="17" customWidth="1"/>
    <col min="2" max="2" width="2.5" style="17" hidden="1" customWidth="1"/>
    <col min="3" max="3" width="2.875" style="17" customWidth="1"/>
    <col min="4" max="4" width="13.625" style="2" customWidth="1"/>
    <col min="5" max="5" width="20.5" style="2" customWidth="1"/>
    <col min="6" max="6" width="20.375" style="18" customWidth="1"/>
    <col min="7" max="7" width="13.625" style="2" customWidth="1"/>
    <col min="8" max="8" width="58.5" style="29" customWidth="1"/>
    <col min="9" max="9" width="59.875" style="30" customWidth="1"/>
    <col min="10" max="10" width="5.625" style="14" customWidth="1"/>
    <col min="11" max="11" width="11.5" style="2" customWidth="1"/>
    <col min="12" max="14" width="13.75" style="11" customWidth="1"/>
    <col min="15" max="19" width="9" style="1" customWidth="1"/>
    <col min="20" max="20" width="13.875" style="1" customWidth="1"/>
    <col min="21" max="21" width="15.625" style="1" customWidth="1"/>
    <col min="22" max="22" width="13.875" style="43" customWidth="1"/>
    <col min="23" max="23" width="9" style="1" customWidth="1"/>
    <col min="24" max="24" width="15.5" style="1" customWidth="1"/>
    <col min="25" max="27" width="9" style="1" customWidth="1"/>
    <col min="28" max="16384" width="9" style="1"/>
  </cols>
  <sheetData>
    <row r="1" spans="1:24" ht="64.5" customHeight="1">
      <c r="A1" s="54" t="s">
        <v>689</v>
      </c>
      <c r="B1" s="54"/>
      <c r="C1" s="54"/>
      <c r="D1" s="54"/>
      <c r="E1" s="54"/>
      <c r="F1" s="54"/>
      <c r="G1" s="54"/>
      <c r="H1" s="54"/>
      <c r="I1" s="54"/>
      <c r="J1" s="54"/>
      <c r="K1" s="54"/>
      <c r="L1" s="54"/>
      <c r="M1" s="48"/>
      <c r="N1" s="48"/>
      <c r="W1" s="45"/>
    </row>
    <row r="2" spans="1:24" ht="31.15" customHeight="1" thickBot="1">
      <c r="A2" s="15"/>
      <c r="B2" s="15"/>
      <c r="C2" s="15"/>
      <c r="D2" s="31">
        <f>COUNTIF($O$5:$O$376,"&lt;=6")</f>
        <v>141</v>
      </c>
      <c r="E2" s="4">
        <f>COUNTIF($O$5:$O$376,"&gt;=6")</f>
        <v>226</v>
      </c>
      <c r="F2" s="4">
        <f>COUNT($O$5:$O$376)</f>
        <v>363</v>
      </c>
      <c r="G2" s="40">
        <f>COUNTIFS(R:R,"&gt;=1",R:R,"&lt;=3")</f>
        <v>0</v>
      </c>
      <c r="H2" s="22"/>
      <c r="I2" s="23"/>
      <c r="J2" s="4"/>
      <c r="K2" s="4"/>
      <c r="L2" s="4"/>
      <c r="M2" s="4"/>
      <c r="N2" s="4"/>
    </row>
    <row r="3" spans="1:24" ht="30.75" customHeight="1">
      <c r="A3" s="59"/>
      <c r="B3" s="46"/>
      <c r="C3" s="68"/>
      <c r="D3" s="57" t="s">
        <v>669</v>
      </c>
      <c r="E3" s="61" t="s">
        <v>670</v>
      </c>
      <c r="F3" s="61" t="s">
        <v>671</v>
      </c>
      <c r="G3" s="70" t="s">
        <v>595</v>
      </c>
      <c r="H3" s="61" t="s">
        <v>672</v>
      </c>
      <c r="I3" s="61"/>
      <c r="J3" s="55" t="s">
        <v>911</v>
      </c>
      <c r="K3" s="66" t="s">
        <v>910</v>
      </c>
      <c r="L3" s="64" t="s">
        <v>41</v>
      </c>
      <c r="M3" s="72" t="s">
        <v>2940</v>
      </c>
      <c r="N3" s="72" t="s">
        <v>3243</v>
      </c>
      <c r="O3" s="52" t="s">
        <v>308</v>
      </c>
      <c r="P3" s="51" t="s">
        <v>852</v>
      </c>
      <c r="Q3" s="38"/>
      <c r="R3" s="38"/>
    </row>
    <row r="4" spans="1:24" ht="42.75" customHeight="1" thickBot="1">
      <c r="A4" s="60"/>
      <c r="B4" s="47"/>
      <c r="C4" s="69"/>
      <c r="D4" s="58"/>
      <c r="E4" s="62"/>
      <c r="F4" s="63"/>
      <c r="G4" s="71"/>
      <c r="H4" s="19" t="s">
        <v>673</v>
      </c>
      <c r="I4" s="24" t="s">
        <v>264</v>
      </c>
      <c r="J4" s="56"/>
      <c r="K4" s="67"/>
      <c r="L4" s="65"/>
      <c r="M4" s="72"/>
      <c r="N4" s="72"/>
      <c r="O4" s="53"/>
      <c r="P4" s="51"/>
      <c r="Q4" s="38"/>
      <c r="R4" s="38"/>
    </row>
    <row r="5" spans="1:24" ht="114.75" customHeight="1" thickTop="1">
      <c r="A5" s="16">
        <v>1</v>
      </c>
      <c r="B5" s="35" t="str">
        <f>RIGHT(REPT("0",7) &amp; C5, 7)</f>
        <v>1H19001</v>
      </c>
      <c r="C5" s="33" t="s">
        <v>702</v>
      </c>
      <c r="D5" s="7" t="s">
        <v>573</v>
      </c>
      <c r="E5" s="8" t="s">
        <v>574</v>
      </c>
      <c r="F5" s="20" t="s">
        <v>575</v>
      </c>
      <c r="G5" s="7" t="e" vm="1">
        <v>#VALUE!</v>
      </c>
      <c r="H5" s="25" t="s">
        <v>576</v>
      </c>
      <c r="I5" s="26" t="s">
        <v>581</v>
      </c>
      <c r="J5" s="12" t="str">
        <f t="shared" ref="J5:J68" si="0">IF(C5="","",
 IF(UPPER(MID(C5,3,2))="MV",
    "MV",
 IF(UPPER(MID(C5,3,2))="NV",
    "NV",
 IF(UPPER(MID(C5,3,2))="XX",
    "",
 IF(VALUE(MID(C5,3,2))&gt;50,
    "19"&amp;MID(C5,3,2),
    "20"&amp;MID(C5,3,2)
 ))))
)</f>
        <v>2019</v>
      </c>
      <c r="K5" s="6">
        <v>750</v>
      </c>
      <c r="L5" s="9">
        <f>IFERROR(VLOOKUP(B5,Downloads!B:R,17,0),"-")</f>
        <v>56000</v>
      </c>
      <c r="M5" s="50" t="s">
        <v>2941</v>
      </c>
      <c r="N5" s="50" t="s">
        <v>3244</v>
      </c>
      <c r="O5" s="1">
        <f>IFERROR(VLOOKUP(B5,Downloads!B:FA,11,0), 0)</f>
        <v>161</v>
      </c>
      <c r="P5" s="1">
        <f>IFERROR(VLOOKUP(B5,Downloads!B:FK,21,0),0)</f>
        <v>100000</v>
      </c>
      <c r="Q5" s="1">
        <f>IFERROR(VLOOKUP(B5,#REF!,12,0),0)</f>
        <v>0</v>
      </c>
      <c r="R5" s="39">
        <f>IFERROR(SUM(O5:P5)/Q5,0)</f>
        <v>0</v>
      </c>
      <c r="S5" s="1" t="str">
        <f t="shared" ref="S5:S68" si="1">IF(OR(ISNUMBER(SEARCH("NV",C5)), ISNUMBER(SEARCH("MV",C5))),
    IF(LEFT(J5,2)=MID(C5,SEARCH("NV",C5&amp;"NV"),2),"같음","다름"),
    IF(MID(C5,3,2)=MID(J5,3,2),"같음","다름"))</f>
        <v>같음</v>
      </c>
      <c r="T5" s="41">
        <f t="shared" ref="T5:T68" si="2">IFERROR((O5+P5)*L5,0)</f>
        <v>5609016000</v>
      </c>
      <c r="U5" s="1" t="str">
        <f>E5</f>
        <v>Rathfinny</v>
      </c>
      <c r="V5" s="43">
        <f>SUM(T5:T9)</f>
        <v>91805503000</v>
      </c>
      <c r="W5" s="1" t="str">
        <f>D5</f>
        <v>England</v>
      </c>
      <c r="X5" s="41">
        <f>SUM(V5:V9)</f>
        <v>91805503000</v>
      </c>
    </row>
    <row r="6" spans="1:24" ht="114.75" customHeight="1">
      <c r="A6" s="16">
        <v>2</v>
      </c>
      <c r="B6" s="35" t="str">
        <f t="shared" ref="B6:B69" si="3">RIGHT(REPT("0",7) &amp; C6, 7)</f>
        <v>1H19002</v>
      </c>
      <c r="C6" s="33" t="s">
        <v>698</v>
      </c>
      <c r="D6" s="7" t="s">
        <v>573</v>
      </c>
      <c r="E6" s="8" t="s">
        <v>574</v>
      </c>
      <c r="F6" s="20" t="s">
        <v>575</v>
      </c>
      <c r="G6" s="7" t="e" vm="2">
        <v>#VALUE!</v>
      </c>
      <c r="H6" s="25" t="s">
        <v>577</v>
      </c>
      <c r="I6" s="26" t="s">
        <v>582</v>
      </c>
      <c r="J6" s="12" t="str">
        <f t="shared" si="0"/>
        <v>2019</v>
      </c>
      <c r="K6" s="6">
        <v>750</v>
      </c>
      <c r="L6" s="9">
        <f>IFERROR(VLOOKUP(B6,Downloads!B:R,17,0),"-")</f>
        <v>76000</v>
      </c>
      <c r="M6" s="50" t="s">
        <v>2941</v>
      </c>
      <c r="N6" s="50" t="s">
        <v>3244</v>
      </c>
      <c r="O6" s="1">
        <f>IFERROR(VLOOKUP(B6,Downloads!B:FA,11,0), 0)</f>
        <v>127</v>
      </c>
      <c r="P6" s="1">
        <f>IFERROR(VLOOKUP(B6,Downloads!B:FK,21,0),0)</f>
        <v>130000</v>
      </c>
      <c r="Q6" s="1">
        <f>IFERROR(VLOOKUP(B6,#REF!,12,0),0)</f>
        <v>0</v>
      </c>
      <c r="R6" s="39">
        <f t="shared" ref="R6:R16" si="4">IFERROR(SUM(O6:P6)/Q6,0)</f>
        <v>0</v>
      </c>
      <c r="S6" s="1" t="str">
        <f t="shared" si="1"/>
        <v>같음</v>
      </c>
      <c r="T6" s="41">
        <f t="shared" si="2"/>
        <v>9889652000</v>
      </c>
    </row>
    <row r="7" spans="1:24" ht="114.75" customHeight="1">
      <c r="A7" s="16">
        <v>3</v>
      </c>
      <c r="B7" s="35" t="str">
        <f t="shared" si="3"/>
        <v>1H19003</v>
      </c>
      <c r="C7" s="33" t="s">
        <v>826</v>
      </c>
      <c r="D7" s="7" t="s">
        <v>573</v>
      </c>
      <c r="E7" s="8" t="s">
        <v>574</v>
      </c>
      <c r="F7" s="20" t="s">
        <v>575</v>
      </c>
      <c r="G7" s="7" t="e" vm="3">
        <v>#VALUE!</v>
      </c>
      <c r="H7" s="25" t="s">
        <v>578</v>
      </c>
      <c r="I7" s="26" t="s">
        <v>583</v>
      </c>
      <c r="J7" s="12" t="str">
        <f t="shared" si="0"/>
        <v>2019</v>
      </c>
      <c r="K7" s="6">
        <v>750</v>
      </c>
      <c r="L7" s="9" t="str">
        <f>IFERROR(VLOOKUP(B7,Downloads!B:R,17,0),"-")</f>
        <v>-</v>
      </c>
      <c r="M7" s="50" t="s">
        <v>2941</v>
      </c>
      <c r="N7" s="50" t="s">
        <v>3244</v>
      </c>
      <c r="O7" s="1">
        <f>IFERROR(VLOOKUP(B7,Downloads!B:FA,11,0), 0)</f>
        <v>0</v>
      </c>
      <c r="P7" s="1">
        <f>IFERROR(VLOOKUP(B7,Downloads!B:FK,21,0),0)</f>
        <v>0</v>
      </c>
      <c r="Q7" s="1">
        <f>IFERROR(VLOOKUP(B7,#REF!,12,0),0)</f>
        <v>0</v>
      </c>
      <c r="R7" s="39">
        <f t="shared" si="4"/>
        <v>0</v>
      </c>
      <c r="S7" s="1" t="str">
        <f t="shared" si="1"/>
        <v>같음</v>
      </c>
      <c r="T7" s="41">
        <f t="shared" si="2"/>
        <v>0</v>
      </c>
    </row>
    <row r="8" spans="1:24" ht="114.75" customHeight="1">
      <c r="A8" s="16">
        <v>4</v>
      </c>
      <c r="B8" s="35" t="str">
        <f t="shared" si="3"/>
        <v>1H18001</v>
      </c>
      <c r="C8" s="33" t="s">
        <v>827</v>
      </c>
      <c r="D8" s="7" t="s">
        <v>573</v>
      </c>
      <c r="E8" s="8" t="s">
        <v>574</v>
      </c>
      <c r="F8" s="20" t="s">
        <v>575</v>
      </c>
      <c r="G8" s="7" t="e" vm="4">
        <v>#VALUE!</v>
      </c>
      <c r="H8" s="25" t="s">
        <v>579</v>
      </c>
      <c r="I8" s="26" t="s">
        <v>584</v>
      </c>
      <c r="J8" s="12" t="str">
        <f t="shared" si="0"/>
        <v>2018</v>
      </c>
      <c r="K8" s="6">
        <v>1500</v>
      </c>
      <c r="L8" s="9">
        <f>IFERROR(VLOOKUP(B8,Downloads!B:R,17,0),"-")</f>
        <v>130000</v>
      </c>
      <c r="M8" s="50" t="s">
        <v>2941</v>
      </c>
      <c r="N8" s="50" t="s">
        <v>3244</v>
      </c>
      <c r="O8" s="1">
        <f>IFERROR(VLOOKUP(B8,Downloads!B:FA,11,0), 0)</f>
        <v>27</v>
      </c>
      <c r="P8" s="1">
        <f>IFERROR(VLOOKUP(B8,Downloads!B:FK,21,0),0)</f>
        <v>210000</v>
      </c>
      <c r="Q8" s="1">
        <f>IFERROR(VLOOKUP(B8,#REF!,12,0),0)</f>
        <v>0</v>
      </c>
      <c r="R8" s="39">
        <f t="shared" si="4"/>
        <v>0</v>
      </c>
      <c r="S8" s="1" t="str">
        <f t="shared" si="1"/>
        <v>같음</v>
      </c>
      <c r="T8" s="41">
        <f t="shared" si="2"/>
        <v>27303510000</v>
      </c>
    </row>
    <row r="9" spans="1:24" ht="114.75" customHeight="1">
      <c r="A9" s="16">
        <v>5</v>
      </c>
      <c r="B9" s="35" t="str">
        <f t="shared" si="3"/>
        <v>1H18002</v>
      </c>
      <c r="C9" s="33" t="s">
        <v>828</v>
      </c>
      <c r="D9" s="7" t="s">
        <v>573</v>
      </c>
      <c r="E9" s="8" t="s">
        <v>574</v>
      </c>
      <c r="F9" s="20" t="s">
        <v>575</v>
      </c>
      <c r="G9" s="7" t="e" vm="5">
        <v>#VALUE!</v>
      </c>
      <c r="H9" s="25" t="s">
        <v>580</v>
      </c>
      <c r="I9" s="26" t="s">
        <v>585</v>
      </c>
      <c r="J9" s="12" t="str">
        <f t="shared" si="0"/>
        <v>2018</v>
      </c>
      <c r="K9" s="6">
        <v>1500</v>
      </c>
      <c r="L9" s="9">
        <f>IFERROR(VLOOKUP(B9,Downloads!B:R,17,0),"-")</f>
        <v>175000</v>
      </c>
      <c r="M9" s="50" t="s">
        <v>2941</v>
      </c>
      <c r="N9" s="50" t="s">
        <v>3244</v>
      </c>
      <c r="O9" s="1">
        <f>IFERROR(VLOOKUP(B9,Downloads!B:FA,11,0), 0)</f>
        <v>19</v>
      </c>
      <c r="P9" s="1">
        <f>IFERROR(VLOOKUP(B9,Downloads!B:FK,21,0),0)</f>
        <v>280000</v>
      </c>
      <c r="Q9" s="1">
        <f>IFERROR(VLOOKUP(B9,#REF!,12,0),0)</f>
        <v>0</v>
      </c>
      <c r="R9" s="39">
        <f t="shared" si="4"/>
        <v>0</v>
      </c>
      <c r="S9" s="1" t="str">
        <f t="shared" si="1"/>
        <v>같음</v>
      </c>
      <c r="T9" s="41">
        <f t="shared" si="2"/>
        <v>49003325000</v>
      </c>
    </row>
    <row r="10" spans="1:24" ht="114.75" customHeight="1">
      <c r="A10" s="16">
        <v>6</v>
      </c>
      <c r="B10" s="35" t="str">
        <f t="shared" si="3"/>
        <v>00NV801</v>
      </c>
      <c r="C10" s="33" t="s">
        <v>260</v>
      </c>
      <c r="D10" s="7" t="s">
        <v>0</v>
      </c>
      <c r="E10" s="8" t="s">
        <v>30</v>
      </c>
      <c r="F10" s="20" t="s">
        <v>1</v>
      </c>
      <c r="G10" s="7" t="e" vm="6">
        <v>#VALUE!</v>
      </c>
      <c r="H10" s="25" t="s">
        <v>71</v>
      </c>
      <c r="I10" s="26" t="s">
        <v>72</v>
      </c>
      <c r="J10" s="12" t="str">
        <f t="shared" si="0"/>
        <v>NV</v>
      </c>
      <c r="K10" s="6">
        <v>750</v>
      </c>
      <c r="L10" s="9">
        <f>IFERROR(VLOOKUP(B10,Downloads!B:R,17,0),"-")</f>
        <v>111000</v>
      </c>
      <c r="M10" s="50" t="s">
        <v>2948</v>
      </c>
      <c r="N10" s="50" t="s">
        <v>3245</v>
      </c>
      <c r="O10" s="1">
        <f>IFERROR(VLOOKUP(B10,Downloads!B:FA,11,0), 0)</f>
        <v>1808</v>
      </c>
      <c r="P10" s="1">
        <f>IFERROR(VLOOKUP(B10,Downloads!B:FK,21,0),0)</f>
        <v>95000</v>
      </c>
      <c r="Q10" s="1">
        <f>IFERROR(VLOOKUP(B10,#REF!,12,0),0)</f>
        <v>0</v>
      </c>
      <c r="R10" s="39">
        <f t="shared" si="4"/>
        <v>0</v>
      </c>
      <c r="S10" s="1" t="str">
        <f t="shared" si="1"/>
        <v>같음</v>
      </c>
      <c r="T10" s="41">
        <f t="shared" si="2"/>
        <v>10745688000</v>
      </c>
      <c r="U10" s="1" t="str">
        <f>E10</f>
        <v>Charles Heidsieck</v>
      </c>
      <c r="V10" s="43">
        <f>SUM(T10:T18)</f>
        <v>1643838352000</v>
      </c>
      <c r="W10" s="1" t="str">
        <f>D10</f>
        <v>France</v>
      </c>
      <c r="X10" s="41">
        <f>SUM(V10:V176)</f>
        <v>1927132624069000</v>
      </c>
    </row>
    <row r="11" spans="1:24" ht="114.75" customHeight="1">
      <c r="A11" s="16">
        <v>7</v>
      </c>
      <c r="B11" s="35" t="str">
        <f t="shared" si="3"/>
        <v>00NV806</v>
      </c>
      <c r="C11" s="33" t="s">
        <v>261</v>
      </c>
      <c r="D11" s="7" t="s">
        <v>0</v>
      </c>
      <c r="E11" s="8" t="s">
        <v>30</v>
      </c>
      <c r="F11" s="20" t="s">
        <v>1</v>
      </c>
      <c r="G11" s="7" t="e" vm="7">
        <v>#VALUE!</v>
      </c>
      <c r="H11" s="25" t="s">
        <v>310</v>
      </c>
      <c r="I11" s="26" t="s">
        <v>80</v>
      </c>
      <c r="J11" s="12" t="str">
        <f t="shared" si="0"/>
        <v>NV</v>
      </c>
      <c r="K11" s="6">
        <v>1500</v>
      </c>
      <c r="L11" s="9">
        <f>IFERROR(VLOOKUP(B11,Downloads!B:R,17,0),"-")</f>
        <v>235000</v>
      </c>
      <c r="M11" s="50" t="s">
        <v>2948</v>
      </c>
      <c r="N11" s="50" t="s">
        <v>3245</v>
      </c>
      <c r="O11" s="1">
        <f>IFERROR(VLOOKUP(B11,Downloads!B:FA,11,0), 0)</f>
        <v>40</v>
      </c>
      <c r="P11" s="1">
        <f>IFERROR(VLOOKUP(B11,Downloads!B:FK,21,0),0)</f>
        <v>259000</v>
      </c>
      <c r="Q11" s="1">
        <f>IFERROR(VLOOKUP(B11,#REF!,12,0),0)</f>
        <v>0</v>
      </c>
      <c r="R11" s="39">
        <f t="shared" si="4"/>
        <v>0</v>
      </c>
      <c r="S11" s="1" t="str">
        <f t="shared" si="1"/>
        <v>같음</v>
      </c>
      <c r="T11" s="41">
        <f t="shared" si="2"/>
        <v>60874400000</v>
      </c>
    </row>
    <row r="12" spans="1:24" ht="114.75" customHeight="1">
      <c r="A12" s="16">
        <v>8</v>
      </c>
      <c r="B12" s="35" t="str">
        <f t="shared" si="3"/>
        <v>00NV805</v>
      </c>
      <c r="C12" s="33" t="s">
        <v>265</v>
      </c>
      <c r="D12" s="7" t="s">
        <v>0</v>
      </c>
      <c r="E12" s="8" t="s">
        <v>30</v>
      </c>
      <c r="F12" s="20" t="s">
        <v>1</v>
      </c>
      <c r="G12" s="7" t="e" vm="8">
        <v>#VALUE!</v>
      </c>
      <c r="H12" s="25" t="s">
        <v>53</v>
      </c>
      <c r="I12" s="26" t="s">
        <v>52</v>
      </c>
      <c r="J12" s="12" t="str">
        <f t="shared" si="0"/>
        <v>NV</v>
      </c>
      <c r="K12" s="6">
        <v>375</v>
      </c>
      <c r="L12" s="9">
        <f>IFERROR(VLOOKUP(B12,Downloads!B:R,17,0),"-")</f>
        <v>67000</v>
      </c>
      <c r="M12" s="50" t="s">
        <v>2948</v>
      </c>
      <c r="N12" s="50" t="s">
        <v>3245</v>
      </c>
      <c r="O12" s="1">
        <f>IFERROR(VLOOKUP(B12,Downloads!B:FA,11,0), 0)</f>
        <v>127</v>
      </c>
      <c r="P12" s="1">
        <f>IFERROR(VLOOKUP(B12,Downloads!B:FK,21,0),0)</f>
        <v>74000</v>
      </c>
      <c r="Q12" s="1">
        <f>IFERROR(VLOOKUP(B12,#REF!,12,0),0)</f>
        <v>0</v>
      </c>
      <c r="R12" s="39">
        <f t="shared" si="4"/>
        <v>0</v>
      </c>
      <c r="S12" s="1" t="str">
        <f t="shared" si="1"/>
        <v>같음</v>
      </c>
      <c r="T12" s="41">
        <f t="shared" si="2"/>
        <v>4966509000</v>
      </c>
    </row>
    <row r="13" spans="1:24" ht="114.75" customHeight="1">
      <c r="A13" s="16">
        <v>9</v>
      </c>
      <c r="B13" s="35" t="str">
        <f t="shared" si="3"/>
        <v>00NV005</v>
      </c>
      <c r="C13" s="33" t="s">
        <v>818</v>
      </c>
      <c r="D13" s="7" t="s">
        <v>0</v>
      </c>
      <c r="E13" s="8" t="s">
        <v>30</v>
      </c>
      <c r="F13" s="20" t="s">
        <v>1</v>
      </c>
      <c r="G13" s="7" t="e" vm="9">
        <v>#VALUE!</v>
      </c>
      <c r="H13" s="25" t="s">
        <v>155</v>
      </c>
      <c r="I13" s="26" t="s">
        <v>154</v>
      </c>
      <c r="J13" s="12" t="str">
        <f t="shared" si="0"/>
        <v>NV</v>
      </c>
      <c r="K13" s="6">
        <v>750</v>
      </c>
      <c r="L13" s="9">
        <f>IFERROR(VLOOKUP(B13,Downloads!B:R,17,0),"-")</f>
        <v>165000</v>
      </c>
      <c r="M13" s="50" t="s">
        <v>2948</v>
      </c>
      <c r="N13" s="50" t="s">
        <v>3245</v>
      </c>
      <c r="O13" s="1">
        <f>IFERROR(VLOOKUP(B13,Downloads!B:FA,11,0), 0)</f>
        <v>57</v>
      </c>
      <c r="P13" s="1">
        <f>IFERROR(VLOOKUP(B13,Downloads!B:FK,21,0),0)</f>
        <v>182000</v>
      </c>
      <c r="Q13" s="1">
        <f>IFERROR(VLOOKUP(B13,#REF!,12,0),0)</f>
        <v>0</v>
      </c>
      <c r="R13" s="39">
        <f t="shared" si="4"/>
        <v>0</v>
      </c>
      <c r="S13" s="1" t="str">
        <f t="shared" si="1"/>
        <v>같음</v>
      </c>
      <c r="T13" s="41">
        <f t="shared" si="2"/>
        <v>30039405000</v>
      </c>
    </row>
    <row r="14" spans="1:24" ht="114.75" customHeight="1">
      <c r="A14" s="16">
        <v>10</v>
      </c>
      <c r="B14" s="35" t="str">
        <f t="shared" si="3"/>
        <v>00NV004</v>
      </c>
      <c r="C14" s="33" t="s">
        <v>313</v>
      </c>
      <c r="D14" s="7" t="s">
        <v>0</v>
      </c>
      <c r="E14" s="8" t="s">
        <v>30</v>
      </c>
      <c r="F14" s="20" t="s">
        <v>1</v>
      </c>
      <c r="G14" s="7" t="e" vm="10">
        <v>#VALUE!</v>
      </c>
      <c r="H14" s="25" t="s">
        <v>312</v>
      </c>
      <c r="I14" s="26" t="s">
        <v>311</v>
      </c>
      <c r="J14" s="12" t="str">
        <f t="shared" si="0"/>
        <v>NV</v>
      </c>
      <c r="K14" s="6">
        <v>375</v>
      </c>
      <c r="L14" s="9">
        <f>IFERROR(VLOOKUP(B14,Downloads!B:R,17,0),"-")</f>
        <v>100000</v>
      </c>
      <c r="M14" s="50" t="s">
        <v>2948</v>
      </c>
      <c r="N14" s="50" t="s">
        <v>3245</v>
      </c>
      <c r="O14" s="1">
        <f>IFERROR(VLOOKUP(B14,Downloads!B:FA,11,0), 0)</f>
        <v>130</v>
      </c>
      <c r="P14" s="1">
        <f>IFERROR(VLOOKUP(B14,Downloads!B:FK,21,0),0)</f>
        <v>110000</v>
      </c>
      <c r="Q14" s="1">
        <f>IFERROR(VLOOKUP(B14,#REF!,12,0),0)</f>
        <v>0</v>
      </c>
      <c r="R14" s="39">
        <f t="shared" si="4"/>
        <v>0</v>
      </c>
      <c r="S14" s="1" t="str">
        <f t="shared" si="1"/>
        <v>같음</v>
      </c>
      <c r="T14" s="41">
        <f t="shared" si="2"/>
        <v>11013000000</v>
      </c>
    </row>
    <row r="15" spans="1:24" ht="114.75" customHeight="1">
      <c r="A15" s="16">
        <v>11</v>
      </c>
      <c r="B15" s="35" t="str">
        <f t="shared" si="3"/>
        <v>00NV804</v>
      </c>
      <c r="C15" s="33" t="s">
        <v>817</v>
      </c>
      <c r="D15" s="7" t="s">
        <v>0</v>
      </c>
      <c r="E15" s="8" t="s">
        <v>30</v>
      </c>
      <c r="F15" s="20" t="s">
        <v>1</v>
      </c>
      <c r="G15" s="7" t="e" vm="11">
        <v>#VALUE!</v>
      </c>
      <c r="H15" s="25" t="s">
        <v>81</v>
      </c>
      <c r="I15" s="26" t="s">
        <v>36</v>
      </c>
      <c r="J15" s="12" t="str">
        <f t="shared" si="0"/>
        <v>NV</v>
      </c>
      <c r="K15" s="6">
        <v>750</v>
      </c>
      <c r="L15" s="9">
        <f>IFERROR(VLOOKUP(B15,Downloads!B:R,17,0),"-")</f>
        <v>141000</v>
      </c>
      <c r="M15" s="50" t="s">
        <v>2948</v>
      </c>
      <c r="N15" s="50" t="s">
        <v>3245</v>
      </c>
      <c r="O15" s="1">
        <f>IFERROR(VLOOKUP(B15,Downloads!B:FA,11,0), 0)</f>
        <v>39</v>
      </c>
      <c r="P15" s="1">
        <f>IFERROR(VLOOKUP(B15,Downloads!B:FK,21,0),0)</f>
        <v>155000</v>
      </c>
      <c r="Q15" s="1">
        <f>IFERROR(VLOOKUP(B15,#REF!,12,0),0)</f>
        <v>0</v>
      </c>
      <c r="R15" s="39">
        <f t="shared" si="4"/>
        <v>0</v>
      </c>
      <c r="S15" s="1" t="str">
        <f t="shared" si="1"/>
        <v>같음</v>
      </c>
      <c r="T15" s="41">
        <f t="shared" si="2"/>
        <v>21860499000</v>
      </c>
    </row>
    <row r="16" spans="1:24" ht="114.75" customHeight="1">
      <c r="A16" s="16">
        <v>12</v>
      </c>
      <c r="B16" s="35" t="str">
        <f t="shared" si="3"/>
        <v>0018801</v>
      </c>
      <c r="C16" s="33">
        <v>18801</v>
      </c>
      <c r="D16" s="7" t="s">
        <v>0</v>
      </c>
      <c r="E16" s="8" t="s">
        <v>30</v>
      </c>
      <c r="F16" s="20" t="s">
        <v>1</v>
      </c>
      <c r="G16" s="7" t="e" vm="12">
        <v>#VALUE!</v>
      </c>
      <c r="H16" s="25" t="s">
        <v>54</v>
      </c>
      <c r="I16" s="26" t="s">
        <v>49</v>
      </c>
      <c r="J16" s="12" t="str">
        <f t="shared" si="0"/>
        <v>1980</v>
      </c>
      <c r="K16" s="6">
        <v>750</v>
      </c>
      <c r="L16" s="9">
        <f>IFERROR(VLOOKUP(B16,Downloads!B:R,17,0),"-")</f>
        <v>201000</v>
      </c>
      <c r="M16" s="50" t="s">
        <v>2948</v>
      </c>
      <c r="N16" s="50" t="s">
        <v>3245</v>
      </c>
      <c r="O16" s="1">
        <f>IFERROR(VLOOKUP(B16,Downloads!B:FA,11,0), 0)</f>
        <v>91</v>
      </c>
      <c r="P16" s="1">
        <f>IFERROR(VLOOKUP(B16,Downloads!B:FK,21,0),0)</f>
        <v>220000</v>
      </c>
      <c r="Q16" s="1">
        <f>IFERROR(VLOOKUP(B16,#REF!,12,0),0)</f>
        <v>0</v>
      </c>
      <c r="R16" s="39">
        <f t="shared" si="4"/>
        <v>0</v>
      </c>
      <c r="S16" s="1" t="str">
        <f t="shared" si="1"/>
        <v>같음</v>
      </c>
      <c r="T16" s="41">
        <f t="shared" si="2"/>
        <v>44238291000</v>
      </c>
    </row>
    <row r="17" spans="1:22" ht="114.75" customHeight="1">
      <c r="A17" s="16">
        <v>13</v>
      </c>
      <c r="B17" s="35" t="str">
        <f t="shared" si="3"/>
        <v>0007804</v>
      </c>
      <c r="C17" s="34">
        <v>7804</v>
      </c>
      <c r="D17" s="7" t="s">
        <v>0</v>
      </c>
      <c r="E17" s="8" t="s">
        <v>30</v>
      </c>
      <c r="F17" s="20" t="s">
        <v>1</v>
      </c>
      <c r="G17" s="7" t="e" vm="13">
        <v>#VALUE!</v>
      </c>
      <c r="H17" s="25" t="s">
        <v>82</v>
      </c>
      <c r="I17" s="26" t="s">
        <v>83</v>
      </c>
      <c r="J17" s="12" t="str">
        <f t="shared" si="0"/>
        <v>2004</v>
      </c>
      <c r="K17" s="6">
        <v>750</v>
      </c>
      <c r="L17" s="9">
        <f>IFERROR(VLOOKUP(B17,Downloads!B:R,17,0),"-")</f>
        <v>410000</v>
      </c>
      <c r="M17" s="50" t="s">
        <v>2948</v>
      </c>
      <c r="N17" s="50" t="s">
        <v>3245</v>
      </c>
      <c r="O17" s="1">
        <f>IFERROR(VLOOKUP(B17,Downloads!B:FA,11,0), 0)</f>
        <v>240</v>
      </c>
      <c r="P17" s="1">
        <f>IFERROR(VLOOKUP(B17,Downloads!B:FK,21,0),0)</f>
        <v>400000</v>
      </c>
      <c r="Q17" s="1">
        <f>IFERROR(VLOOKUP(B17,#REF!,12,0),0)</f>
        <v>0</v>
      </c>
      <c r="R17" s="39">
        <f>IFERROR(SUM(O17:P17)/IF(Q17&lt;=0, 1, Q17), 0)</f>
        <v>400240</v>
      </c>
      <c r="S17" s="1" t="str">
        <f t="shared" si="1"/>
        <v>같음</v>
      </c>
      <c r="T17" s="41">
        <f t="shared" si="2"/>
        <v>164098400000</v>
      </c>
    </row>
    <row r="18" spans="1:22" ht="114.75" customHeight="1">
      <c r="A18" s="16">
        <v>14</v>
      </c>
      <c r="B18" s="35" t="str">
        <f t="shared" si="3"/>
        <v>00MV401</v>
      </c>
      <c r="C18" s="33" t="s">
        <v>499</v>
      </c>
      <c r="D18" s="7" t="s">
        <v>0</v>
      </c>
      <c r="E18" s="8" t="s">
        <v>30</v>
      </c>
      <c r="F18" s="20" t="s">
        <v>1</v>
      </c>
      <c r="G18" s="7" t="e" vm="14">
        <v>#VALUE!</v>
      </c>
      <c r="H18" s="25" t="s">
        <v>421</v>
      </c>
      <c r="I18" s="26" t="s">
        <v>422</v>
      </c>
      <c r="J18" s="12" t="str">
        <f t="shared" si="0"/>
        <v>MV</v>
      </c>
      <c r="K18" s="6">
        <v>750</v>
      </c>
      <c r="L18" s="9">
        <f>IFERROR(VLOOKUP(B18,Downloads!B:R,17,0),"-")</f>
        <v>1080000</v>
      </c>
      <c r="M18" s="50" t="s">
        <v>2942</v>
      </c>
      <c r="N18" s="50" t="s">
        <v>3245</v>
      </c>
      <c r="O18" s="1">
        <f>IFERROR(VLOOKUP(B18,Downloads!B:FA,11,0), 0)</f>
        <v>2</v>
      </c>
      <c r="P18" s="1">
        <f>IFERROR(VLOOKUP(B18,Downloads!B:FK,21,0),0)</f>
        <v>1200000</v>
      </c>
      <c r="Q18" s="1">
        <f>IFERROR(VLOOKUP(B18,#REF!,12,0),0)</f>
        <v>0</v>
      </c>
      <c r="R18" s="39">
        <f t="shared" ref="R18:R100" si="5">IFERROR(SUM(O18:P18)/IF(Q18&lt;=0, 1, Q18), 0)</f>
        <v>1200002</v>
      </c>
      <c r="S18" s="1" t="str">
        <f t="shared" si="1"/>
        <v>다름</v>
      </c>
      <c r="T18" s="41">
        <f t="shared" si="2"/>
        <v>1296002160000</v>
      </c>
    </row>
    <row r="19" spans="1:22" ht="114.75" customHeight="1">
      <c r="A19" s="16">
        <v>15</v>
      </c>
      <c r="B19" s="35" t="str">
        <f t="shared" si="3"/>
        <v>00MV002</v>
      </c>
      <c r="C19" s="33" t="s">
        <v>436</v>
      </c>
      <c r="D19" s="7" t="s">
        <v>0</v>
      </c>
      <c r="E19" s="8" t="s">
        <v>442</v>
      </c>
      <c r="F19" s="20" t="s">
        <v>1</v>
      </c>
      <c r="G19" s="7" t="e" vm="15">
        <v>#VALUE!</v>
      </c>
      <c r="H19" s="25" t="s">
        <v>437</v>
      </c>
      <c r="I19" s="26" t="s">
        <v>674</v>
      </c>
      <c r="J19" s="12" t="str">
        <f t="shared" si="0"/>
        <v>MV</v>
      </c>
      <c r="K19" s="6">
        <v>750</v>
      </c>
      <c r="L19" s="9">
        <f>IFERROR(VLOOKUP(B19,Downloads!B:R,17,0),"-")</f>
        <v>111000</v>
      </c>
      <c r="M19" s="50" t="s">
        <v>2943</v>
      </c>
      <c r="N19" s="50" t="s">
        <v>3246</v>
      </c>
      <c r="O19" s="1">
        <f>IFERROR(VLOOKUP(B19,Downloads!B:FA,11,0), 0)</f>
        <v>-4</v>
      </c>
      <c r="P19" s="1">
        <f>IFERROR(VLOOKUP(B19,Downloads!B:FK,21,0),0)</f>
        <v>70000</v>
      </c>
      <c r="Q19" s="1">
        <f>IFERROR(VLOOKUP(B19,#REF!,12,0),0)</f>
        <v>0</v>
      </c>
      <c r="R19" s="39">
        <f t="shared" si="5"/>
        <v>69996</v>
      </c>
      <c r="S19" s="1" t="str">
        <f t="shared" si="1"/>
        <v>다름</v>
      </c>
      <c r="T19" s="41">
        <f t="shared" si="2"/>
        <v>7769556000</v>
      </c>
      <c r="U19" s="1" t="str">
        <f>E19</f>
        <v xml:space="preserve"> Soutiran</v>
      </c>
      <c r="V19" s="43">
        <f>SUM(T19:T23)</f>
        <v>49252325000</v>
      </c>
    </row>
    <row r="20" spans="1:22" ht="114.75" customHeight="1">
      <c r="A20" s="16">
        <v>16</v>
      </c>
      <c r="B20" s="35" t="str">
        <f t="shared" si="3"/>
        <v>00MV003</v>
      </c>
      <c r="C20" s="33" t="s">
        <v>500</v>
      </c>
      <c r="D20" s="7" t="s">
        <v>0</v>
      </c>
      <c r="E20" s="8" t="s">
        <v>442</v>
      </c>
      <c r="F20" s="20" t="s">
        <v>1</v>
      </c>
      <c r="G20" s="7" t="e" vm="16">
        <v>#VALUE!</v>
      </c>
      <c r="H20" s="25" t="s">
        <v>438</v>
      </c>
      <c r="I20" s="26" t="s">
        <v>569</v>
      </c>
      <c r="J20" s="12" t="str">
        <f t="shared" si="0"/>
        <v>MV</v>
      </c>
      <c r="K20" s="6">
        <v>750</v>
      </c>
      <c r="L20" s="9">
        <f>IFERROR(VLOOKUP(B20,Downloads!B:R,17,0),"-")</f>
        <v>135000</v>
      </c>
      <c r="M20" s="50" t="s">
        <v>2943</v>
      </c>
      <c r="N20" s="50" t="s">
        <v>3246</v>
      </c>
      <c r="O20" s="1">
        <f>IFERROR(VLOOKUP(B20,Downloads!B:FA,11,0), 0)</f>
        <v>-1</v>
      </c>
      <c r="P20" s="1">
        <f>IFERROR(VLOOKUP(B20,Downloads!B:FK,21,0),0)</f>
        <v>150000</v>
      </c>
      <c r="Q20" s="1">
        <f>IFERROR(VLOOKUP(B20,#REF!,12,0),0)</f>
        <v>0</v>
      </c>
      <c r="R20" s="39">
        <f t="shared" si="5"/>
        <v>149999</v>
      </c>
      <c r="S20" s="1" t="str">
        <f t="shared" si="1"/>
        <v>다름</v>
      </c>
      <c r="T20" s="41">
        <f t="shared" si="2"/>
        <v>20249865000</v>
      </c>
    </row>
    <row r="21" spans="1:22" ht="114.75" customHeight="1">
      <c r="A21" s="16">
        <v>17</v>
      </c>
      <c r="B21" s="35" t="str">
        <f t="shared" si="3"/>
        <v>00MV004</v>
      </c>
      <c r="C21" s="33" t="s">
        <v>501</v>
      </c>
      <c r="D21" s="7" t="s">
        <v>0</v>
      </c>
      <c r="E21" s="8" t="s">
        <v>442</v>
      </c>
      <c r="F21" s="20" t="s">
        <v>1</v>
      </c>
      <c r="G21" s="7" t="e" vm="17">
        <v>#VALUE!</v>
      </c>
      <c r="H21" s="25" t="s">
        <v>439</v>
      </c>
      <c r="I21" s="26" t="s">
        <v>675</v>
      </c>
      <c r="J21" s="12" t="str">
        <f t="shared" si="0"/>
        <v>MV</v>
      </c>
      <c r="K21" s="6">
        <v>750</v>
      </c>
      <c r="L21" s="9" t="str">
        <f>IFERROR(VLOOKUP(B21,Downloads!B:R,17,0),"-")</f>
        <v>-</v>
      </c>
      <c r="M21" s="50" t="s">
        <v>2943</v>
      </c>
      <c r="N21" s="50" t="s">
        <v>3246</v>
      </c>
      <c r="O21" s="1">
        <f>IFERROR(VLOOKUP(B21,Downloads!B:FA,11,0), 0)</f>
        <v>0</v>
      </c>
      <c r="P21" s="1">
        <f>IFERROR(VLOOKUP(B21,Downloads!B:FK,21,0),0)</f>
        <v>0</v>
      </c>
      <c r="Q21" s="1">
        <f>IFERROR(VLOOKUP(B21,#REF!,12,0),0)</f>
        <v>0</v>
      </c>
      <c r="R21" s="39">
        <f t="shared" si="5"/>
        <v>0</v>
      </c>
      <c r="S21" s="1" t="str">
        <f t="shared" si="1"/>
        <v>다름</v>
      </c>
      <c r="T21" s="41">
        <f t="shared" si="2"/>
        <v>0</v>
      </c>
    </row>
    <row r="22" spans="1:22" ht="114.75" customHeight="1">
      <c r="A22" s="16">
        <v>18</v>
      </c>
      <c r="B22" s="35" t="str">
        <f t="shared" si="3"/>
        <v>00MV001</v>
      </c>
      <c r="C22" s="33" t="s">
        <v>502</v>
      </c>
      <c r="D22" s="7" t="s">
        <v>0</v>
      </c>
      <c r="E22" s="8" t="s">
        <v>442</v>
      </c>
      <c r="F22" s="20" t="s">
        <v>1</v>
      </c>
      <c r="G22" s="7" t="e" vm="18">
        <v>#VALUE!</v>
      </c>
      <c r="H22" s="25" t="s">
        <v>440</v>
      </c>
      <c r="I22" s="26" t="s">
        <v>676</v>
      </c>
      <c r="J22" s="12" t="str">
        <f t="shared" si="0"/>
        <v>MV</v>
      </c>
      <c r="K22" s="6">
        <v>750</v>
      </c>
      <c r="L22" s="9">
        <f>IFERROR(VLOOKUP(B22,Downloads!B:R,17,0),"-")</f>
        <v>95000</v>
      </c>
      <c r="M22" s="50" t="s">
        <v>2943</v>
      </c>
      <c r="N22" s="50" t="s">
        <v>3246</v>
      </c>
      <c r="O22" s="1">
        <f>IFERROR(VLOOKUP(B22,Downloads!B:FA,11,0), 0)</f>
        <v>762</v>
      </c>
      <c r="P22" s="1">
        <f>IFERROR(VLOOKUP(B22,Downloads!B:FK,21,0),0)</f>
        <v>84000</v>
      </c>
      <c r="Q22" s="1">
        <f>IFERROR(VLOOKUP(B22,#REF!,12,0),0)</f>
        <v>0</v>
      </c>
      <c r="R22" s="39">
        <f t="shared" si="5"/>
        <v>84762</v>
      </c>
      <c r="S22" s="1" t="str">
        <f t="shared" si="1"/>
        <v>다름</v>
      </c>
      <c r="T22" s="41">
        <f t="shared" si="2"/>
        <v>8052390000</v>
      </c>
    </row>
    <row r="23" spans="1:22" ht="114.75" customHeight="1">
      <c r="A23" s="16">
        <v>19</v>
      </c>
      <c r="B23" s="35" t="str">
        <f t="shared" si="3"/>
        <v>00MV005</v>
      </c>
      <c r="C23" s="33" t="s">
        <v>503</v>
      </c>
      <c r="D23" s="7" t="s">
        <v>0</v>
      </c>
      <c r="E23" s="8" t="s">
        <v>442</v>
      </c>
      <c r="F23" s="20" t="s">
        <v>1</v>
      </c>
      <c r="G23" s="7" t="e" vm="19">
        <v>#VALUE!</v>
      </c>
      <c r="H23" s="25" t="s">
        <v>441</v>
      </c>
      <c r="I23" s="26" t="s">
        <v>570</v>
      </c>
      <c r="J23" s="12" t="str">
        <f t="shared" si="0"/>
        <v>MV</v>
      </c>
      <c r="K23" s="6">
        <v>750</v>
      </c>
      <c r="L23" s="9">
        <f>IFERROR(VLOOKUP(B23,Downloads!B:R,17,0),"-")</f>
        <v>122000</v>
      </c>
      <c r="M23" s="50" t="s">
        <v>2943</v>
      </c>
      <c r="N23" s="50" t="s">
        <v>3246</v>
      </c>
      <c r="O23" s="1">
        <f>IFERROR(VLOOKUP(B23,Downloads!B:FA,11,0), 0)</f>
        <v>37</v>
      </c>
      <c r="P23" s="1">
        <f>IFERROR(VLOOKUP(B23,Downloads!B:FK,21,0),0)</f>
        <v>108000</v>
      </c>
      <c r="Q23" s="1">
        <f>IFERROR(VLOOKUP(B23,#REF!,12,0),0)</f>
        <v>0</v>
      </c>
      <c r="R23" s="39">
        <f t="shared" si="5"/>
        <v>108037</v>
      </c>
      <c r="S23" s="1" t="str">
        <f t="shared" si="1"/>
        <v>다름</v>
      </c>
      <c r="T23" s="41">
        <f t="shared" si="2"/>
        <v>13180514000</v>
      </c>
    </row>
    <row r="24" spans="1:22" ht="114.75" customHeight="1">
      <c r="A24" s="16">
        <v>20</v>
      </c>
      <c r="B24" s="35" t="str">
        <f t="shared" si="3"/>
        <v>0016009</v>
      </c>
      <c r="C24" s="34">
        <v>16009</v>
      </c>
      <c r="D24" s="7" t="s">
        <v>0</v>
      </c>
      <c r="E24" s="8" t="s">
        <v>447</v>
      </c>
      <c r="F24" s="20" t="s">
        <v>1</v>
      </c>
      <c r="G24" s="7" t="e" vm="20">
        <v>#VALUE!</v>
      </c>
      <c r="H24" s="25" t="s">
        <v>443</v>
      </c>
      <c r="I24" s="26" t="s">
        <v>829</v>
      </c>
      <c r="J24" s="12" t="str">
        <f t="shared" si="0"/>
        <v>2000</v>
      </c>
      <c r="K24" s="6">
        <v>750</v>
      </c>
      <c r="L24" s="9">
        <f>IFERROR(VLOOKUP(B24,Downloads!B:R,17,0),"-")</f>
        <v>275000</v>
      </c>
      <c r="M24" s="50" t="s">
        <v>2944</v>
      </c>
      <c r="N24" s="50" t="s">
        <v>3247</v>
      </c>
      <c r="O24" s="1">
        <f>IFERROR(VLOOKUP(B24,Downloads!B:FA,11,0), 0)</f>
        <v>58</v>
      </c>
      <c r="P24" s="1">
        <f>IFERROR(VLOOKUP(B24,Downloads!B:FK,21,0),0)</f>
        <v>248000</v>
      </c>
      <c r="Q24" s="1">
        <f>IFERROR(VLOOKUP(B24,#REF!,12,0),0)</f>
        <v>0</v>
      </c>
      <c r="R24" s="39">
        <f t="shared" si="5"/>
        <v>248058</v>
      </c>
      <c r="S24" s="1" t="str">
        <f t="shared" si="1"/>
        <v>같음</v>
      </c>
      <c r="T24" s="41">
        <f t="shared" si="2"/>
        <v>68215950000</v>
      </c>
      <c r="U24" s="1" t="str">
        <f>E24</f>
        <v>Leguillette-Romelot</v>
      </c>
      <c r="V24" s="43">
        <f>SUM(T24:T28)</f>
        <v>99443251000</v>
      </c>
    </row>
    <row r="25" spans="1:22" ht="114.75" customHeight="1">
      <c r="A25" s="16">
        <v>21</v>
      </c>
      <c r="B25" s="35" t="str">
        <f t="shared" si="3"/>
        <v>00MV007</v>
      </c>
      <c r="C25" s="33" t="s">
        <v>504</v>
      </c>
      <c r="D25" s="7" t="s">
        <v>0</v>
      </c>
      <c r="E25" s="8" t="s">
        <v>447</v>
      </c>
      <c r="F25" s="20" t="s">
        <v>1</v>
      </c>
      <c r="G25" s="7" t="e" vm="21">
        <v>#VALUE!</v>
      </c>
      <c r="H25" s="25" t="s">
        <v>444</v>
      </c>
      <c r="I25" s="26" t="s">
        <v>912</v>
      </c>
      <c r="J25" s="12" t="str">
        <f t="shared" si="0"/>
        <v>MV</v>
      </c>
      <c r="K25" s="6">
        <v>750</v>
      </c>
      <c r="L25" s="9">
        <f>IFERROR(VLOOKUP(B25,Downloads!B:R,17,0),"-")</f>
        <v>102000</v>
      </c>
      <c r="M25" s="50" t="s">
        <v>2944</v>
      </c>
      <c r="N25" s="50" t="s">
        <v>3247</v>
      </c>
      <c r="O25" s="1">
        <f>IFERROR(VLOOKUP(B25,Downloads!B:FA,11,0), 0)</f>
        <v>148</v>
      </c>
      <c r="P25" s="1">
        <f>IFERROR(VLOOKUP(B25,Downloads!B:FK,21,0),0)</f>
        <v>90000</v>
      </c>
      <c r="Q25" s="1">
        <f>IFERROR(VLOOKUP(B25,#REF!,12,0),0)</f>
        <v>0</v>
      </c>
      <c r="R25" s="39">
        <f t="shared" si="5"/>
        <v>90148</v>
      </c>
      <c r="S25" s="1" t="str">
        <f t="shared" si="1"/>
        <v>다름</v>
      </c>
      <c r="T25" s="41">
        <f t="shared" si="2"/>
        <v>9195096000</v>
      </c>
    </row>
    <row r="26" spans="1:22" ht="114.75" customHeight="1">
      <c r="A26" s="16">
        <v>22</v>
      </c>
      <c r="B26" s="35" t="str">
        <f t="shared" si="3"/>
        <v>00MV006</v>
      </c>
      <c r="C26" s="33" t="s">
        <v>505</v>
      </c>
      <c r="D26" s="7" t="s">
        <v>0</v>
      </c>
      <c r="E26" s="8" t="s">
        <v>447</v>
      </c>
      <c r="F26" s="20" t="s">
        <v>1</v>
      </c>
      <c r="G26" s="7" t="e" vm="22">
        <v>#VALUE!</v>
      </c>
      <c r="H26" s="25" t="s">
        <v>445</v>
      </c>
      <c r="I26" s="26" t="s">
        <v>642</v>
      </c>
      <c r="J26" s="12" t="str">
        <f t="shared" si="0"/>
        <v>MV</v>
      </c>
      <c r="K26" s="6">
        <v>750</v>
      </c>
      <c r="L26" s="9">
        <f>IFERROR(VLOOKUP(B26,Downloads!B:R,17,0),"-")</f>
        <v>80000</v>
      </c>
      <c r="M26" s="50" t="s">
        <v>2944</v>
      </c>
      <c r="N26" s="50" t="s">
        <v>3247</v>
      </c>
      <c r="O26" s="1">
        <f>IFERROR(VLOOKUP(B26,Downloads!B:FA,11,0), 0)</f>
        <v>0</v>
      </c>
      <c r="P26" s="1">
        <f>IFERROR(VLOOKUP(B26,Downloads!B:FK,21,0),0)</f>
        <v>70000</v>
      </c>
      <c r="Q26" s="1">
        <f>IFERROR(VLOOKUP(B26,#REF!,12,0),0)</f>
        <v>0</v>
      </c>
      <c r="R26" s="39">
        <f t="shared" si="5"/>
        <v>70000</v>
      </c>
      <c r="S26" s="1" t="str">
        <f t="shared" si="1"/>
        <v>다름</v>
      </c>
      <c r="T26" s="41">
        <f t="shared" si="2"/>
        <v>5600000000</v>
      </c>
    </row>
    <row r="27" spans="1:22" ht="114.75" customHeight="1">
      <c r="A27" s="16">
        <v>23</v>
      </c>
      <c r="B27" s="35" t="str">
        <f t="shared" si="3"/>
        <v>00MV008</v>
      </c>
      <c r="C27" s="33" t="s">
        <v>506</v>
      </c>
      <c r="D27" s="7" t="s">
        <v>0</v>
      </c>
      <c r="E27" s="8" t="s">
        <v>447</v>
      </c>
      <c r="F27" s="20" t="s">
        <v>1</v>
      </c>
      <c r="G27" s="7" t="e" vm="23">
        <v>#VALUE!</v>
      </c>
      <c r="H27" s="25" t="s">
        <v>446</v>
      </c>
      <c r="I27" s="26" t="s">
        <v>913</v>
      </c>
      <c r="J27" s="12" t="str">
        <f t="shared" si="0"/>
        <v>MV</v>
      </c>
      <c r="K27" s="6">
        <v>750</v>
      </c>
      <c r="L27" s="9">
        <f>IFERROR(VLOOKUP(B27,Downloads!B:R,17,0),"-")</f>
        <v>113000</v>
      </c>
      <c r="M27" s="50" t="s">
        <v>2944</v>
      </c>
      <c r="N27" s="50" t="s">
        <v>3247</v>
      </c>
      <c r="O27" s="1">
        <f>IFERROR(VLOOKUP(B27,Downloads!B:FA,11,0), 0)</f>
        <v>285</v>
      </c>
      <c r="P27" s="1">
        <f>IFERROR(VLOOKUP(B27,Downloads!B:FK,21,0),0)</f>
        <v>100000</v>
      </c>
      <c r="Q27" s="1">
        <f>IFERROR(VLOOKUP(B27,#REF!,12,0),0)</f>
        <v>0</v>
      </c>
      <c r="R27" s="39">
        <f t="shared" si="5"/>
        <v>100285</v>
      </c>
      <c r="S27" s="1" t="str">
        <f t="shared" si="1"/>
        <v>다름</v>
      </c>
      <c r="T27" s="41">
        <f t="shared" si="2"/>
        <v>11332205000</v>
      </c>
    </row>
    <row r="28" spans="1:22" ht="114.75" customHeight="1">
      <c r="A28" s="16">
        <v>24</v>
      </c>
      <c r="B28" s="35" t="str">
        <f t="shared" si="3"/>
        <v>00MV010</v>
      </c>
      <c r="C28" s="33" t="s">
        <v>507</v>
      </c>
      <c r="D28" s="7" t="s">
        <v>0</v>
      </c>
      <c r="E28" s="8" t="s">
        <v>447</v>
      </c>
      <c r="F28" s="20" t="s">
        <v>1</v>
      </c>
      <c r="G28" s="7" t="e" vm="24">
        <v>#VALUE!</v>
      </c>
      <c r="H28" s="25" t="s">
        <v>448</v>
      </c>
      <c r="I28" s="26" t="s">
        <v>733</v>
      </c>
      <c r="J28" s="12" t="str">
        <f t="shared" si="0"/>
        <v>MV</v>
      </c>
      <c r="K28" s="6">
        <v>750</v>
      </c>
      <c r="L28" s="9">
        <f>IFERROR(VLOOKUP(B28,Downloads!B:R,17,0),"-")</f>
        <v>68000</v>
      </c>
      <c r="M28" s="50" t="s">
        <v>2944</v>
      </c>
      <c r="N28" s="50" t="s">
        <v>3247</v>
      </c>
      <c r="O28" s="1">
        <f>IFERROR(VLOOKUP(B28,Downloads!B:FA,11,0), 0)</f>
        <v>0</v>
      </c>
      <c r="P28" s="1">
        <f>IFERROR(VLOOKUP(B28,Downloads!B:FK,21,0),0)</f>
        <v>75000</v>
      </c>
      <c r="Q28" s="1">
        <f>IFERROR(VLOOKUP(B28,#REF!,12,0),0)</f>
        <v>0</v>
      </c>
      <c r="R28" s="39">
        <f t="shared" si="5"/>
        <v>75000</v>
      </c>
      <c r="S28" s="1" t="str">
        <f t="shared" si="1"/>
        <v>다름</v>
      </c>
      <c r="T28" s="41">
        <f t="shared" si="2"/>
        <v>5100000000</v>
      </c>
    </row>
    <row r="29" spans="1:22" ht="114.75" customHeight="1">
      <c r="A29" s="16">
        <v>25</v>
      </c>
      <c r="B29" s="35" t="str">
        <f t="shared" si="3"/>
        <v>00MV014</v>
      </c>
      <c r="C29" s="33" t="s">
        <v>882</v>
      </c>
      <c r="D29" s="7" t="s">
        <v>0</v>
      </c>
      <c r="E29" s="8" t="s">
        <v>881</v>
      </c>
      <c r="F29" s="20" t="s">
        <v>1</v>
      </c>
      <c r="G29" s="36" t="e" vm="25">
        <v>#VALUE!</v>
      </c>
      <c r="H29" s="25" t="s">
        <v>880</v>
      </c>
      <c r="I29" s="26" t="s">
        <v>879</v>
      </c>
      <c r="J29" s="12" t="str">
        <f t="shared" si="0"/>
        <v>MV</v>
      </c>
      <c r="K29" s="6">
        <v>750</v>
      </c>
      <c r="L29" s="9">
        <f>IFERROR(VLOOKUP(B29,Downloads!B:R,17,0),"-")</f>
        <v>136000</v>
      </c>
      <c r="M29" s="50" t="s">
        <v>2945</v>
      </c>
      <c r="N29" s="50" t="s">
        <v>3248</v>
      </c>
      <c r="O29" s="1">
        <f>IFERROR(VLOOKUP(B29,Downloads!B:FA,11,0), 0)</f>
        <v>205</v>
      </c>
      <c r="P29" s="1">
        <f>IFERROR(VLOOKUP(B29,Downloads!B:FK,21,0),0)</f>
        <v>150000</v>
      </c>
      <c r="Q29" s="1">
        <f>IFERROR(VLOOKUP(B29,#REF!,12,0),0)</f>
        <v>0</v>
      </c>
      <c r="R29" s="39">
        <f t="shared" si="5"/>
        <v>150205</v>
      </c>
      <c r="S29" s="1" t="str">
        <f t="shared" si="1"/>
        <v>다름</v>
      </c>
      <c r="T29" s="41">
        <f t="shared" si="2"/>
        <v>20427880000</v>
      </c>
      <c r="U29" s="1" t="str">
        <f>E29</f>
        <v>Christophe Pitois</v>
      </c>
      <c r="V29" s="43">
        <f>T29</f>
        <v>20427880000</v>
      </c>
    </row>
    <row r="30" spans="1:22" ht="114.75" customHeight="1">
      <c r="A30" s="16">
        <v>26</v>
      </c>
      <c r="B30" s="35" t="str">
        <f t="shared" si="3"/>
        <v>3019443</v>
      </c>
      <c r="C30" s="33">
        <v>3019443</v>
      </c>
      <c r="D30" s="7" t="s">
        <v>0</v>
      </c>
      <c r="E30" s="8" t="s">
        <v>795</v>
      </c>
      <c r="F30" s="20" t="s">
        <v>794</v>
      </c>
      <c r="G30" s="7" t="e" vm="26">
        <v>#VALUE!</v>
      </c>
      <c r="H30" s="25" t="s">
        <v>793</v>
      </c>
      <c r="I30" s="26" t="s">
        <v>792</v>
      </c>
      <c r="J30" s="12" t="str">
        <f t="shared" si="0"/>
        <v>2019</v>
      </c>
      <c r="K30" s="6">
        <v>750</v>
      </c>
      <c r="L30" s="9">
        <f>IFERROR(VLOOKUP(B30,Downloads!B:R,17,0),"-")</f>
        <v>38000</v>
      </c>
      <c r="M30" s="50" t="s">
        <v>2946</v>
      </c>
      <c r="N30" s="50" t="s">
        <v>3249</v>
      </c>
      <c r="O30" s="1">
        <f>IFERROR(VLOOKUP(B30,Downloads!B:FA,11,0), 0)</f>
        <v>123</v>
      </c>
      <c r="P30" s="1">
        <f>IFERROR(VLOOKUP(B30,Downloads!B:FK,21,0),0)</f>
        <v>42000</v>
      </c>
      <c r="Q30" s="1">
        <f>IFERROR(VLOOKUP(B30,#REF!,12,0),0)</f>
        <v>0</v>
      </c>
      <c r="R30" s="39">
        <f t="shared" si="5"/>
        <v>42123</v>
      </c>
      <c r="S30" s="1" t="str">
        <f t="shared" si="1"/>
        <v>같음</v>
      </c>
      <c r="T30" s="41">
        <f t="shared" si="2"/>
        <v>1600674000</v>
      </c>
      <c r="U30" s="1" t="str">
        <f>E30</f>
        <v>Chateau Grand-Jauga</v>
      </c>
      <c r="V30" s="43">
        <f>T30</f>
        <v>1600674000</v>
      </c>
    </row>
    <row r="31" spans="1:22" ht="114.75" customHeight="1">
      <c r="A31" s="16">
        <v>27</v>
      </c>
      <c r="B31" s="35" t="str">
        <f t="shared" si="3"/>
        <v>2019416</v>
      </c>
      <c r="C31" s="33">
        <v>2019416</v>
      </c>
      <c r="D31" s="7" t="s">
        <v>0</v>
      </c>
      <c r="E31" s="8" t="s">
        <v>170</v>
      </c>
      <c r="F31" s="20" t="s">
        <v>168</v>
      </c>
      <c r="G31" s="7" t="e" vm="27">
        <v>#VALUE!</v>
      </c>
      <c r="H31" s="25" t="s">
        <v>170</v>
      </c>
      <c r="I31" s="26" t="s">
        <v>176</v>
      </c>
      <c r="J31" s="12" t="str">
        <f t="shared" si="0"/>
        <v>2019</v>
      </c>
      <c r="K31" s="6">
        <v>750</v>
      </c>
      <c r="L31" s="9">
        <f>IFERROR(VLOOKUP(B31,Downloads!B:R,17,0),"-")</f>
        <v>125000</v>
      </c>
      <c r="M31" s="50" t="s">
        <v>176</v>
      </c>
      <c r="N31" s="50" t="s">
        <v>3250</v>
      </c>
      <c r="O31" s="1">
        <f>IFERROR(VLOOKUP(B31,Downloads!B:FA,11,0), 0)</f>
        <v>32</v>
      </c>
      <c r="P31" s="1">
        <f>IFERROR(VLOOKUP(B31,Downloads!B:FK,21,0),0)</f>
        <v>110000</v>
      </c>
      <c r="Q31" s="1">
        <f>IFERROR(VLOOKUP(B31,#REF!,12,0),0)</f>
        <v>0</v>
      </c>
      <c r="R31" s="39">
        <f t="shared" si="5"/>
        <v>110032</v>
      </c>
      <c r="S31" s="1" t="str">
        <f t="shared" si="1"/>
        <v>같음</v>
      </c>
      <c r="T31" s="41">
        <f t="shared" si="2"/>
        <v>13754000000</v>
      </c>
      <c r="U31" s="1" t="str">
        <f>E31</f>
        <v>Chateau Maillet</v>
      </c>
      <c r="V31" s="43">
        <f>SUM(T31:T33)</f>
        <v>17723792000</v>
      </c>
    </row>
    <row r="32" spans="1:22" ht="114.75" customHeight="1">
      <c r="A32" s="16">
        <v>28</v>
      </c>
      <c r="B32" s="35" t="str">
        <f t="shared" si="3"/>
        <v>2020017</v>
      </c>
      <c r="C32" s="33">
        <v>2020017</v>
      </c>
      <c r="D32" s="7" t="s">
        <v>0</v>
      </c>
      <c r="E32" s="8" t="s">
        <v>170</v>
      </c>
      <c r="F32" s="20" t="s">
        <v>169</v>
      </c>
      <c r="G32" s="7" t="e" vm="28">
        <v>#VALUE!</v>
      </c>
      <c r="H32" s="25" t="s">
        <v>171</v>
      </c>
      <c r="I32" s="26" t="s">
        <v>177</v>
      </c>
      <c r="J32" s="12" t="str">
        <f t="shared" si="0"/>
        <v>2020</v>
      </c>
      <c r="K32" s="6">
        <v>750</v>
      </c>
      <c r="L32" s="9">
        <f>IFERROR(VLOOKUP(B32,Downloads!B:R,17,0),"-")</f>
        <v>50000</v>
      </c>
      <c r="M32" s="50" t="s">
        <v>176</v>
      </c>
      <c r="N32" s="50" t="s">
        <v>3250</v>
      </c>
      <c r="O32" s="1">
        <f>IFERROR(VLOOKUP(B32,Downloads!B:FA,11,0), 0)</f>
        <v>-160</v>
      </c>
      <c r="P32" s="1">
        <f>IFERROR(VLOOKUP(B32,Downloads!B:FK,21,0),0)</f>
        <v>56000</v>
      </c>
      <c r="Q32" s="1">
        <f>IFERROR(VLOOKUP(B32,#REF!,12,0),0)</f>
        <v>0</v>
      </c>
      <c r="R32" s="39">
        <f t="shared" si="5"/>
        <v>55840</v>
      </c>
      <c r="S32" s="1" t="str">
        <f t="shared" si="1"/>
        <v>같음</v>
      </c>
      <c r="T32" s="41">
        <f t="shared" si="2"/>
        <v>2792000000</v>
      </c>
    </row>
    <row r="33" spans="1:24" ht="114.75" customHeight="1">
      <c r="A33" s="16">
        <v>29</v>
      </c>
      <c r="B33" s="35" t="str">
        <f t="shared" si="3"/>
        <v>2020018</v>
      </c>
      <c r="C33" s="33">
        <v>2020018</v>
      </c>
      <c r="D33" s="7" t="s">
        <v>0</v>
      </c>
      <c r="E33" s="8" t="s">
        <v>170</v>
      </c>
      <c r="F33" s="20" t="s">
        <v>169</v>
      </c>
      <c r="G33" s="7" t="e" vm="29">
        <v>#VALUE!</v>
      </c>
      <c r="H33" s="25" t="s">
        <v>178</v>
      </c>
      <c r="I33" s="26" t="s">
        <v>179</v>
      </c>
      <c r="J33" s="12" t="str">
        <f t="shared" si="0"/>
        <v>2020</v>
      </c>
      <c r="K33" s="6">
        <v>750</v>
      </c>
      <c r="L33" s="9">
        <f>IFERROR(VLOOKUP(B33,Downloads!B:R,17,0),"-")</f>
        <v>32000</v>
      </c>
      <c r="M33" s="50" t="s">
        <v>176</v>
      </c>
      <c r="N33" s="50" t="s">
        <v>3250</v>
      </c>
      <c r="O33" s="1">
        <f>IFERROR(VLOOKUP(B33,Downloads!B:FA,11,0), 0)</f>
        <v>-194</v>
      </c>
      <c r="P33" s="1">
        <f>IFERROR(VLOOKUP(B33,Downloads!B:FK,21,0),0)</f>
        <v>37000</v>
      </c>
      <c r="Q33" s="1">
        <f>IFERROR(VLOOKUP(B33,#REF!,12,0),0)</f>
        <v>0</v>
      </c>
      <c r="R33" s="39">
        <f t="shared" si="5"/>
        <v>36806</v>
      </c>
      <c r="S33" s="1" t="str">
        <f t="shared" si="1"/>
        <v>같음</v>
      </c>
      <c r="T33" s="41">
        <f t="shared" si="2"/>
        <v>1177792000</v>
      </c>
    </row>
    <row r="34" spans="1:24" ht="114.75" customHeight="1">
      <c r="A34" s="16">
        <v>30</v>
      </c>
      <c r="B34" s="35" t="str">
        <f t="shared" si="3"/>
        <v>2016530</v>
      </c>
      <c r="C34" s="33">
        <v>2016530</v>
      </c>
      <c r="D34" s="7" t="s">
        <v>0</v>
      </c>
      <c r="E34" s="8" t="s">
        <v>59</v>
      </c>
      <c r="F34" s="20" t="s">
        <v>58</v>
      </c>
      <c r="G34" s="7" t="e" vm="30">
        <v>#VALUE!</v>
      </c>
      <c r="H34" s="25" t="s">
        <v>132</v>
      </c>
      <c r="I34" s="26" t="s">
        <v>734</v>
      </c>
      <c r="J34" s="12" t="str">
        <f t="shared" si="0"/>
        <v>2016</v>
      </c>
      <c r="K34" s="6">
        <v>750</v>
      </c>
      <c r="L34" s="9" t="str">
        <f>IFERROR(VLOOKUP(B34,Downloads!B:R,17,0),"-")</f>
        <v>-</v>
      </c>
      <c r="M34" s="50" t="s">
        <v>734</v>
      </c>
      <c r="N34" s="50" t="s">
        <v>3251</v>
      </c>
      <c r="O34" s="1">
        <f>IFERROR(VLOOKUP(B34,Downloads!B:FA,11,0), 0)</f>
        <v>0</v>
      </c>
      <c r="P34" s="1">
        <f>IFERROR(VLOOKUP(B34,Downloads!B:FK,21,0),0)</f>
        <v>0</v>
      </c>
      <c r="Q34" s="1">
        <f>IFERROR(VLOOKUP(B34,#REF!,12,0),0)</f>
        <v>0</v>
      </c>
      <c r="R34" s="39">
        <f t="shared" si="5"/>
        <v>0</v>
      </c>
      <c r="S34" s="1" t="str">
        <f t="shared" si="1"/>
        <v>같음</v>
      </c>
      <c r="T34" s="41">
        <f t="shared" si="2"/>
        <v>0</v>
      </c>
      <c r="U34" s="1" t="str">
        <f>E34</f>
        <v>Chateau Marechaux</v>
      </c>
      <c r="V34" s="43">
        <f>SUM(T34)</f>
        <v>0</v>
      </c>
    </row>
    <row r="35" spans="1:24" ht="114.75" customHeight="1">
      <c r="A35" s="16">
        <v>31</v>
      </c>
      <c r="B35" s="35" t="str">
        <f t="shared" si="3"/>
        <v>10NV003</v>
      </c>
      <c r="C35" s="33" t="s">
        <v>262</v>
      </c>
      <c r="D35" s="7" t="s">
        <v>0</v>
      </c>
      <c r="E35" s="8" t="s">
        <v>47</v>
      </c>
      <c r="F35" s="20" t="s">
        <v>2</v>
      </c>
      <c r="G35" s="7" t="e" vm="31">
        <v>#VALUE!</v>
      </c>
      <c r="H35" s="25" t="s">
        <v>84</v>
      </c>
      <c r="I35" s="26" t="s">
        <v>735</v>
      </c>
      <c r="J35" s="12" t="str">
        <f t="shared" si="0"/>
        <v>NV</v>
      </c>
      <c r="K35" s="6">
        <v>750</v>
      </c>
      <c r="L35" s="9">
        <f>IFERROR(VLOOKUP(B35,Downloads!B:R,17,0),"-")</f>
        <v>30000</v>
      </c>
      <c r="M35" s="50" t="s">
        <v>2947</v>
      </c>
      <c r="N35" s="50" t="s">
        <v>3252</v>
      </c>
      <c r="O35" s="1">
        <f>IFERROR(VLOOKUP(B35,Downloads!B:FA,11,0), 0)</f>
        <v>190</v>
      </c>
      <c r="P35" s="1">
        <f>IFERROR(VLOOKUP(B35,Downloads!B:FK,21,0),0)</f>
        <v>35000</v>
      </c>
      <c r="Q35" s="1">
        <f>IFERROR(VLOOKUP(B35,#REF!,12,0),0)</f>
        <v>0</v>
      </c>
      <c r="R35" s="39">
        <f t="shared" si="5"/>
        <v>35190</v>
      </c>
      <c r="S35" s="1" t="str">
        <f t="shared" si="1"/>
        <v>같음</v>
      </c>
      <c r="T35" s="41">
        <f t="shared" si="2"/>
        <v>1055700000</v>
      </c>
      <c r="U35" s="1" t="str">
        <f>E35</f>
        <v>Veuve Ambal</v>
      </c>
      <c r="V35" s="43">
        <f>SUM(T35:T42)</f>
        <v>3301431000</v>
      </c>
    </row>
    <row r="36" spans="1:24" ht="114.75" customHeight="1">
      <c r="A36" s="16">
        <v>32</v>
      </c>
      <c r="B36" s="35" t="str">
        <f t="shared" si="3"/>
        <v>10NV004</v>
      </c>
      <c r="C36" s="33" t="s">
        <v>263</v>
      </c>
      <c r="D36" s="7" t="s">
        <v>0</v>
      </c>
      <c r="E36" s="8" t="s">
        <v>47</v>
      </c>
      <c r="F36" s="20" t="s">
        <v>2</v>
      </c>
      <c r="G36" s="32" t="e" vm="32">
        <v>#VALUE!</v>
      </c>
      <c r="H36" s="25" t="s">
        <v>85</v>
      </c>
      <c r="I36" s="26" t="s">
        <v>736</v>
      </c>
      <c r="J36" s="12" t="str">
        <f t="shared" si="0"/>
        <v>NV</v>
      </c>
      <c r="K36" s="6">
        <v>750</v>
      </c>
      <c r="L36" s="9">
        <f>IFERROR(VLOOKUP(B36,Downloads!B:R,17,0),"-")</f>
        <v>30000</v>
      </c>
      <c r="M36" s="50" t="s">
        <v>2947</v>
      </c>
      <c r="N36" s="50" t="s">
        <v>3252</v>
      </c>
      <c r="O36" s="1">
        <f>IFERROR(VLOOKUP(B36,Downloads!B:FA,11,0), 0)</f>
        <v>1216</v>
      </c>
      <c r="P36" s="1">
        <f>IFERROR(VLOOKUP(B36,Downloads!B:FK,21,0),0)</f>
        <v>35000</v>
      </c>
      <c r="Q36" s="1">
        <f>IFERROR(VLOOKUP(B36,#REF!,12,0),0)</f>
        <v>0</v>
      </c>
      <c r="R36" s="39">
        <f t="shared" si="5"/>
        <v>36216</v>
      </c>
      <c r="S36" s="1" t="str">
        <f t="shared" si="1"/>
        <v>같음</v>
      </c>
      <c r="T36" s="41">
        <f t="shared" si="2"/>
        <v>1086480000</v>
      </c>
    </row>
    <row r="37" spans="1:24" ht="114.75" customHeight="1">
      <c r="A37" s="16">
        <v>33</v>
      </c>
      <c r="B37" s="35" t="str">
        <f t="shared" si="3"/>
        <v>10NV009</v>
      </c>
      <c r="C37" s="33" t="s">
        <v>811</v>
      </c>
      <c r="D37" s="7" t="s">
        <v>0</v>
      </c>
      <c r="E37" s="8" t="s">
        <v>47</v>
      </c>
      <c r="F37" s="20" t="s">
        <v>2</v>
      </c>
      <c r="G37" s="32" t="e" vm="33">
        <v>#VALUE!</v>
      </c>
      <c r="H37" s="25" t="s">
        <v>588</v>
      </c>
      <c r="I37" s="26" t="s">
        <v>589</v>
      </c>
      <c r="J37" s="12" t="str">
        <f t="shared" si="0"/>
        <v>NV</v>
      </c>
      <c r="K37" s="6">
        <v>750</v>
      </c>
      <c r="L37" s="9">
        <f>IFERROR(VLOOKUP(B37,Downloads!B:R,17,0),"-")</f>
        <v>13000</v>
      </c>
      <c r="M37" s="50" t="s">
        <v>2947</v>
      </c>
      <c r="N37" s="50" t="s">
        <v>3252</v>
      </c>
      <c r="O37" s="1">
        <f>IFERROR(VLOOKUP(B37,Downloads!B:FA,11,0), 0)</f>
        <v>360</v>
      </c>
      <c r="P37" s="1">
        <f>IFERROR(VLOOKUP(B37,Downloads!B:FK,21,0),0)</f>
        <v>15000</v>
      </c>
      <c r="Q37" s="1">
        <f>IFERROR(VLOOKUP(B37,#REF!,12,0),0)</f>
        <v>0</v>
      </c>
      <c r="R37" s="39">
        <f t="shared" si="5"/>
        <v>15360</v>
      </c>
      <c r="S37" s="1" t="str">
        <f t="shared" si="1"/>
        <v>같음</v>
      </c>
      <c r="T37" s="41">
        <f t="shared" si="2"/>
        <v>199680000</v>
      </c>
    </row>
    <row r="38" spans="1:24" ht="114.75" customHeight="1">
      <c r="A38" s="16">
        <v>34</v>
      </c>
      <c r="B38" s="35" t="str">
        <f t="shared" si="3"/>
        <v>10nv010</v>
      </c>
      <c r="C38" s="33" t="s">
        <v>840</v>
      </c>
      <c r="D38" s="7" t="s">
        <v>0</v>
      </c>
      <c r="E38" s="8" t="s">
        <v>47</v>
      </c>
      <c r="F38" s="20" t="s">
        <v>2</v>
      </c>
      <c r="G38" s="32" t="e" vm="34">
        <v>#VALUE!</v>
      </c>
      <c r="H38" s="25" t="s">
        <v>841</v>
      </c>
      <c r="I38" s="26" t="s">
        <v>842</v>
      </c>
      <c r="J38" s="12" t="str">
        <f t="shared" si="0"/>
        <v>NV</v>
      </c>
      <c r="K38" s="6">
        <v>750</v>
      </c>
      <c r="L38" s="9">
        <f>IFERROR(VLOOKUP(B38,Downloads!B:R,17,0),"-")</f>
        <v>12000</v>
      </c>
      <c r="M38" s="50" t="s">
        <v>2947</v>
      </c>
      <c r="N38" s="50" t="s">
        <v>3252</v>
      </c>
      <c r="O38" s="1">
        <f>IFERROR(VLOOKUP(B38,Downloads!B:FA,11,0), 0)</f>
        <v>288</v>
      </c>
      <c r="P38" s="1">
        <f>IFERROR(VLOOKUP(B38,Downloads!B:FK,21,0),0)</f>
        <v>14000</v>
      </c>
      <c r="Q38" s="1">
        <f>IFERROR(VLOOKUP(B38,#REF!,12,0),0)</f>
        <v>0</v>
      </c>
      <c r="R38" s="39">
        <f t="shared" si="5"/>
        <v>14288</v>
      </c>
      <c r="S38" s="1" t="str">
        <f t="shared" si="1"/>
        <v>같음</v>
      </c>
      <c r="T38" s="41">
        <f t="shared" si="2"/>
        <v>171456000</v>
      </c>
    </row>
    <row r="39" spans="1:24" ht="114.75" customHeight="1">
      <c r="A39" s="16">
        <v>35</v>
      </c>
      <c r="B39" s="35" t="str">
        <f t="shared" si="3"/>
        <v>10NV013</v>
      </c>
      <c r="C39" s="33" t="s">
        <v>843</v>
      </c>
      <c r="D39" s="7" t="s">
        <v>0</v>
      </c>
      <c r="E39" s="8" t="s">
        <v>47</v>
      </c>
      <c r="F39" s="20" t="s">
        <v>2</v>
      </c>
      <c r="G39" s="32" t="e" vm="35">
        <v>#VALUE!</v>
      </c>
      <c r="H39" s="25" t="s">
        <v>848</v>
      </c>
      <c r="I39" s="26" t="s">
        <v>844</v>
      </c>
      <c r="J39" s="12" t="str">
        <f t="shared" si="0"/>
        <v>NV</v>
      </c>
      <c r="K39" s="6">
        <v>750</v>
      </c>
      <c r="L39" s="9" t="str">
        <f>IFERROR(VLOOKUP(B39,Downloads!B:R,17,0),"-")</f>
        <v>-</v>
      </c>
      <c r="M39" s="50" t="s">
        <v>2947</v>
      </c>
      <c r="N39" s="50" t="s">
        <v>3252</v>
      </c>
      <c r="O39" s="1">
        <f>IFERROR(VLOOKUP(B39,Downloads!B:FA,11,0), 0)</f>
        <v>0</v>
      </c>
      <c r="P39" s="1">
        <f>IFERROR(VLOOKUP(B39,Downloads!B:FK,21,0),0)</f>
        <v>0</v>
      </c>
      <c r="Q39" s="1">
        <f>IFERROR(VLOOKUP(B39,#REF!,12,0),0)</f>
        <v>0</v>
      </c>
      <c r="R39" s="39">
        <f t="shared" si="5"/>
        <v>0</v>
      </c>
      <c r="S39" s="1" t="str">
        <f t="shared" si="1"/>
        <v>같음</v>
      </c>
      <c r="T39" s="41">
        <f t="shared" si="2"/>
        <v>0</v>
      </c>
    </row>
    <row r="40" spans="1:24" ht="114.75" customHeight="1">
      <c r="A40" s="16">
        <v>36</v>
      </c>
      <c r="B40" s="35" t="str">
        <f t="shared" si="3"/>
        <v>10XX010</v>
      </c>
      <c r="C40" s="33" t="s">
        <v>779</v>
      </c>
      <c r="D40" s="7" t="s">
        <v>0</v>
      </c>
      <c r="E40" s="8" t="s">
        <v>47</v>
      </c>
      <c r="F40" s="20" t="s">
        <v>2</v>
      </c>
      <c r="G40" s="7" t="e" vm="36">
        <v>#VALUE!</v>
      </c>
      <c r="H40" s="25" t="s">
        <v>784</v>
      </c>
      <c r="I40" s="26" t="s">
        <v>816</v>
      </c>
      <c r="J40" s="12" t="str">
        <f t="shared" si="0"/>
        <v/>
      </c>
      <c r="K40" s="6">
        <v>750</v>
      </c>
      <c r="L40" s="9">
        <f>IFERROR(VLOOKUP(B40,Downloads!B:R,17,0),"-")</f>
        <v>15000</v>
      </c>
      <c r="M40" s="50" t="s">
        <v>2947</v>
      </c>
      <c r="N40" s="50" t="s">
        <v>3252</v>
      </c>
      <c r="O40" s="1">
        <f>IFERROR(VLOOKUP(B40,Downloads!B:FA,11,0), 0)</f>
        <v>544</v>
      </c>
      <c r="P40" s="1">
        <f>IFERROR(VLOOKUP(B40,Downloads!B:FK,21,0),0)</f>
        <v>17000</v>
      </c>
      <c r="Q40" s="1">
        <f>IFERROR(VLOOKUP(B40,#REF!,12,0),0)</f>
        <v>0</v>
      </c>
      <c r="R40" s="39">
        <f t="shared" si="5"/>
        <v>17544</v>
      </c>
      <c r="S40" s="1" t="str">
        <f t="shared" si="1"/>
        <v>다름</v>
      </c>
      <c r="T40" s="41">
        <f t="shared" si="2"/>
        <v>263160000</v>
      </c>
    </row>
    <row r="41" spans="1:24" ht="114.75" customHeight="1">
      <c r="A41" s="16">
        <v>37</v>
      </c>
      <c r="B41" s="35" t="str">
        <f t="shared" si="3"/>
        <v>10XX012</v>
      </c>
      <c r="C41" s="33" t="s">
        <v>780</v>
      </c>
      <c r="D41" s="7" t="s">
        <v>0</v>
      </c>
      <c r="E41" s="8" t="s">
        <v>47</v>
      </c>
      <c r="F41" s="20" t="s">
        <v>2</v>
      </c>
      <c r="G41" s="7" t="e" vm="37">
        <v>#VALUE!</v>
      </c>
      <c r="H41" s="25" t="s">
        <v>785</v>
      </c>
      <c r="I41" s="26" t="s">
        <v>782</v>
      </c>
      <c r="J41" s="12" t="str">
        <f t="shared" si="0"/>
        <v/>
      </c>
      <c r="K41" s="6">
        <v>750</v>
      </c>
      <c r="L41" s="9">
        <f>IFERROR(VLOOKUP(B41,Downloads!B:R,17,0),"-")</f>
        <v>15000</v>
      </c>
      <c r="M41" s="50" t="s">
        <v>2947</v>
      </c>
      <c r="N41" s="50" t="s">
        <v>3252</v>
      </c>
      <c r="O41" s="1">
        <f>IFERROR(VLOOKUP(B41,Downloads!B:FA,11,0), 0)</f>
        <v>525</v>
      </c>
      <c r="P41" s="1">
        <f>IFERROR(VLOOKUP(B41,Downloads!B:FK,21,0),0)</f>
        <v>17000</v>
      </c>
      <c r="Q41" s="1">
        <f>IFERROR(VLOOKUP(B41,#REF!,12,0),0)</f>
        <v>0</v>
      </c>
      <c r="R41" s="39">
        <f t="shared" si="5"/>
        <v>17525</v>
      </c>
      <c r="S41" s="1" t="str">
        <f t="shared" si="1"/>
        <v>다름</v>
      </c>
      <c r="T41" s="41">
        <f t="shared" si="2"/>
        <v>262875000</v>
      </c>
    </row>
    <row r="42" spans="1:24" ht="114.75" customHeight="1">
      <c r="A42" s="16">
        <v>38</v>
      </c>
      <c r="B42" s="35" t="str">
        <f t="shared" si="3"/>
        <v>10XX011</v>
      </c>
      <c r="C42" s="33" t="s">
        <v>781</v>
      </c>
      <c r="D42" s="7" t="s">
        <v>0</v>
      </c>
      <c r="E42" s="8" t="s">
        <v>47</v>
      </c>
      <c r="F42" s="20" t="s">
        <v>2</v>
      </c>
      <c r="G42" s="7" t="e" vm="38">
        <v>#VALUE!</v>
      </c>
      <c r="H42" s="25" t="s">
        <v>786</v>
      </c>
      <c r="I42" s="26" t="s">
        <v>783</v>
      </c>
      <c r="J42" s="12" t="str">
        <f t="shared" si="0"/>
        <v/>
      </c>
      <c r="K42" s="6">
        <v>750</v>
      </c>
      <c r="L42" s="9">
        <f>IFERROR(VLOOKUP(B42,Downloads!B:R,17,0),"-")</f>
        <v>15000</v>
      </c>
      <c r="M42" s="50" t="s">
        <v>2947</v>
      </c>
      <c r="N42" s="50" t="s">
        <v>3252</v>
      </c>
      <c r="O42" s="1">
        <f>IFERROR(VLOOKUP(B42,Downloads!B:FA,11,0), 0)</f>
        <v>472</v>
      </c>
      <c r="P42" s="1">
        <f>IFERROR(VLOOKUP(B42,Downloads!B:FK,21,0),0)</f>
        <v>17000</v>
      </c>
      <c r="Q42" s="1">
        <f>IFERROR(VLOOKUP(B42,#REF!,12,0),0)</f>
        <v>0</v>
      </c>
      <c r="R42" s="39">
        <f t="shared" si="5"/>
        <v>17472</v>
      </c>
      <c r="S42" s="1" t="str">
        <f t="shared" si="1"/>
        <v>다름</v>
      </c>
      <c r="T42" s="41">
        <f t="shared" si="2"/>
        <v>262080000</v>
      </c>
    </row>
    <row r="43" spans="1:24" ht="114.75" customHeight="1">
      <c r="A43" s="16">
        <v>39</v>
      </c>
      <c r="B43" s="35" t="str">
        <f t="shared" si="3"/>
        <v>3018401</v>
      </c>
      <c r="C43" s="33">
        <v>3018401</v>
      </c>
      <c r="D43" s="7" t="s">
        <v>0</v>
      </c>
      <c r="E43" s="8" t="s">
        <v>915</v>
      </c>
      <c r="F43" s="20" t="s">
        <v>920</v>
      </c>
      <c r="G43" s="7" t="e" vm="39">
        <v>#VALUE!</v>
      </c>
      <c r="H43" s="25" t="s">
        <v>914</v>
      </c>
      <c r="I43" s="26" t="s">
        <v>916</v>
      </c>
      <c r="J43" s="12" t="str">
        <f t="shared" si="0"/>
        <v>2018</v>
      </c>
      <c r="K43" s="6">
        <v>750</v>
      </c>
      <c r="L43" s="9" t="str">
        <f>IFERROR(VLOOKUP(B43,Downloads!B:R,17,0),"-")</f>
        <v>-</v>
      </c>
      <c r="M43" s="50" t="s">
        <v>2949</v>
      </c>
      <c r="N43" s="50" t="s">
        <v>3253</v>
      </c>
      <c r="O43" s="1">
        <f>IFERROR(VLOOKUP(B43,Downloads!B:FA,11,0), 0)</f>
        <v>0</v>
      </c>
      <c r="P43" s="1">
        <f>IFERROR(VLOOKUP(B43,Downloads!B:FK,21,0),0)</f>
        <v>0</v>
      </c>
      <c r="Q43" s="1">
        <f>IFERROR(VLOOKUP(B43,#REF!,12,0),0)</f>
        <v>0</v>
      </c>
      <c r="R43" s="39">
        <f t="shared" ref="R43:R62" si="6">IFERROR(SUM(O43:P43)/IF(Q43&lt;=0, 1, Q43), 0)</f>
        <v>0</v>
      </c>
      <c r="S43" s="1" t="str">
        <f t="shared" si="1"/>
        <v>같음</v>
      </c>
      <c r="T43" s="41">
        <f t="shared" si="2"/>
        <v>0</v>
      </c>
      <c r="U43" s="1" t="str">
        <f>E43</f>
        <v>Domaine d'Auvenay</v>
      </c>
      <c r="V43" s="43">
        <f>SUM(T43:T44)</f>
        <v>172500025000000</v>
      </c>
      <c r="X43"/>
    </row>
    <row r="44" spans="1:24" ht="114.75" customHeight="1">
      <c r="A44" s="16">
        <v>40</v>
      </c>
      <c r="B44" s="35" t="str">
        <f t="shared" si="3"/>
        <v>3011401</v>
      </c>
      <c r="C44" s="33">
        <v>3011401</v>
      </c>
      <c r="D44" s="7" t="s">
        <v>0</v>
      </c>
      <c r="E44" s="8" t="s">
        <v>915</v>
      </c>
      <c r="F44" s="20" t="s">
        <v>919</v>
      </c>
      <c r="G44" s="7" t="e" vm="40">
        <v>#VALUE!</v>
      </c>
      <c r="H44" s="25" t="s">
        <v>917</v>
      </c>
      <c r="I44" s="26" t="s">
        <v>918</v>
      </c>
      <c r="J44" s="12" t="str">
        <f t="shared" si="0"/>
        <v>2011</v>
      </c>
      <c r="K44" s="6">
        <v>750</v>
      </c>
      <c r="L44" s="9">
        <f>IFERROR(VLOOKUP(B44,Downloads!B:R,17,0),"-")</f>
        <v>12500000</v>
      </c>
      <c r="M44" s="50" t="s">
        <v>2949</v>
      </c>
      <c r="N44" s="50" t="s">
        <v>3253</v>
      </c>
      <c r="O44" s="1">
        <f>IFERROR(VLOOKUP(B44,Downloads!B:FA,11,0), 0)</f>
        <v>2</v>
      </c>
      <c r="P44" s="1">
        <f>IFERROR(VLOOKUP(B44,Downloads!B:FK,21,0),0)</f>
        <v>13800000</v>
      </c>
      <c r="Q44" s="1">
        <f>IFERROR(VLOOKUP(B44,#REF!,12,0),0)</f>
        <v>0</v>
      </c>
      <c r="R44" s="39">
        <f t="shared" si="6"/>
        <v>13800002</v>
      </c>
      <c r="S44" s="1" t="str">
        <f t="shared" si="1"/>
        <v>같음</v>
      </c>
      <c r="T44" s="41">
        <f t="shared" si="2"/>
        <v>172500025000000</v>
      </c>
    </row>
    <row r="45" spans="1:24" ht="114.75" customHeight="1">
      <c r="A45" s="16">
        <v>41</v>
      </c>
      <c r="B45" s="35" t="str">
        <f t="shared" si="3"/>
        <v>2013046</v>
      </c>
      <c r="C45" s="33">
        <v>2013046</v>
      </c>
      <c r="D45" s="7" t="s">
        <v>0</v>
      </c>
      <c r="E45" s="8" t="s">
        <v>922</v>
      </c>
      <c r="F45" s="20" t="s">
        <v>721</v>
      </c>
      <c r="G45" s="7" t="e" vm="41">
        <v>#VALUE!</v>
      </c>
      <c r="H45" s="25" t="s">
        <v>921</v>
      </c>
      <c r="I45" s="26" t="s">
        <v>923</v>
      </c>
      <c r="J45" s="12" t="str">
        <f t="shared" si="0"/>
        <v>2013</v>
      </c>
      <c r="K45" s="6">
        <v>750</v>
      </c>
      <c r="L45" s="9">
        <f>IFERROR(VLOOKUP(B45,Downloads!B:R,17,0),"-")</f>
        <v>15000000</v>
      </c>
      <c r="M45" s="50" t="s">
        <v>2950</v>
      </c>
      <c r="N45" s="50" t="s">
        <v>3254</v>
      </c>
      <c r="O45" s="1">
        <f>IFERROR(VLOOKUP(B45,Downloads!B:FA,11,0), 0)</f>
        <v>2</v>
      </c>
      <c r="P45" s="1">
        <f>IFERROR(VLOOKUP(B45,Downloads!B:FK,21,0),0)</f>
        <v>16500000</v>
      </c>
      <c r="Q45" s="1">
        <f>IFERROR(VLOOKUP(B45,#REF!,12,0),0)</f>
        <v>0</v>
      </c>
      <c r="R45" s="39">
        <f t="shared" si="6"/>
        <v>16500002</v>
      </c>
      <c r="S45" s="1" t="str">
        <f t="shared" si="1"/>
        <v>같음</v>
      </c>
      <c r="T45" s="41">
        <f t="shared" si="2"/>
        <v>247500030000000</v>
      </c>
      <c r="U45" s="1" t="str">
        <f>E45</f>
        <v>Domaine Leroy</v>
      </c>
      <c r="V45" s="43">
        <f>SUM(T45:T62)</f>
        <v>1723783036430000</v>
      </c>
    </row>
    <row r="46" spans="1:24" ht="114.75" customHeight="1">
      <c r="A46" s="16">
        <v>42</v>
      </c>
      <c r="B46" s="35" t="str">
        <f t="shared" si="3"/>
        <v>2014441</v>
      </c>
      <c r="C46" s="33">
        <v>2014441</v>
      </c>
      <c r="D46" s="7" t="s">
        <v>0</v>
      </c>
      <c r="E46" s="8" t="s">
        <v>922</v>
      </c>
      <c r="F46" s="20" t="s">
        <v>926</v>
      </c>
      <c r="G46" s="7" t="e" vm="42">
        <v>#VALUE!</v>
      </c>
      <c r="H46" s="25" t="s">
        <v>925</v>
      </c>
      <c r="I46" s="26" t="s">
        <v>924</v>
      </c>
      <c r="J46" s="12" t="str">
        <f t="shared" si="0"/>
        <v>2014</v>
      </c>
      <c r="K46" s="6">
        <v>750</v>
      </c>
      <c r="L46" s="9">
        <f>IFERROR(VLOOKUP(B46,Downloads!B:R,17,0),"-")</f>
        <v>14000000</v>
      </c>
      <c r="M46" s="50" t="s">
        <v>2950</v>
      </c>
      <c r="N46" s="50" t="s">
        <v>3254</v>
      </c>
      <c r="O46" s="1">
        <f>IFERROR(VLOOKUP(B46,Downloads!B:FA,11,0), 0)</f>
        <v>2</v>
      </c>
      <c r="P46" s="1">
        <f>IFERROR(VLOOKUP(B46,Downloads!B:FK,21,0),0)</f>
        <v>15400000</v>
      </c>
      <c r="Q46" s="1">
        <f>IFERROR(VLOOKUP(B46,#REF!,12,0),0)</f>
        <v>0</v>
      </c>
      <c r="R46" s="39">
        <f t="shared" si="6"/>
        <v>15400002</v>
      </c>
      <c r="S46" s="1" t="str">
        <f t="shared" si="1"/>
        <v>같음</v>
      </c>
      <c r="T46" s="41">
        <f t="shared" si="2"/>
        <v>215600028000000</v>
      </c>
      <c r="X46"/>
    </row>
    <row r="47" spans="1:24" ht="114.75" customHeight="1">
      <c r="A47" s="16">
        <v>43</v>
      </c>
      <c r="B47" s="35" t="str">
        <f t="shared" si="3"/>
        <v>2011074</v>
      </c>
      <c r="C47" s="33">
        <v>2011074</v>
      </c>
      <c r="D47" s="7" t="s">
        <v>0</v>
      </c>
      <c r="E47" s="8" t="s">
        <v>922</v>
      </c>
      <c r="F47" s="20" t="s">
        <v>721</v>
      </c>
      <c r="G47" s="7" t="e" vm="43">
        <v>#VALUE!</v>
      </c>
      <c r="H47" s="25" t="s">
        <v>928</v>
      </c>
      <c r="I47" s="26" t="s">
        <v>927</v>
      </c>
      <c r="J47" s="12" t="str">
        <f t="shared" si="0"/>
        <v>2011</v>
      </c>
      <c r="K47" s="6">
        <v>750</v>
      </c>
      <c r="L47" s="9">
        <f>IFERROR(VLOOKUP(B47,Downloads!B:R,17,0),"-")</f>
        <v>13000000</v>
      </c>
      <c r="M47" s="50" t="s">
        <v>2950</v>
      </c>
      <c r="N47" s="50" t="s">
        <v>3254</v>
      </c>
      <c r="O47" s="1">
        <f>IFERROR(VLOOKUP(B47,Downloads!B:FA,11,0), 0)</f>
        <v>5</v>
      </c>
      <c r="P47" s="1">
        <f>IFERROR(VLOOKUP(B47,Downloads!B:FK,21,0),0)</f>
        <v>14300000</v>
      </c>
      <c r="Q47" s="1">
        <f>IFERROR(VLOOKUP(B47,#REF!,12,0),0)</f>
        <v>0</v>
      </c>
      <c r="R47" s="39">
        <f t="shared" si="6"/>
        <v>14300005</v>
      </c>
      <c r="S47" s="1" t="str">
        <f t="shared" si="1"/>
        <v>같음</v>
      </c>
      <c r="T47" s="41">
        <f t="shared" si="2"/>
        <v>185900065000000</v>
      </c>
    </row>
    <row r="48" spans="1:24" ht="114.75" customHeight="1">
      <c r="A48" s="16">
        <v>44</v>
      </c>
      <c r="B48" s="35" t="str">
        <f t="shared" si="3"/>
        <v>2014447</v>
      </c>
      <c r="C48" s="33">
        <v>2014447</v>
      </c>
      <c r="D48" s="7" t="s">
        <v>0</v>
      </c>
      <c r="E48" s="8" t="s">
        <v>922</v>
      </c>
      <c r="F48" s="20" t="s">
        <v>721</v>
      </c>
      <c r="G48" s="7" t="e" vm="44">
        <v>#VALUE!</v>
      </c>
      <c r="H48" s="25" t="s">
        <v>964</v>
      </c>
      <c r="I48" s="26" t="s">
        <v>963</v>
      </c>
      <c r="J48" s="12" t="str">
        <f t="shared" si="0"/>
        <v>2014</v>
      </c>
      <c r="K48" s="6">
        <v>750</v>
      </c>
      <c r="L48" s="9">
        <f>IFERROR(VLOOKUP(B48,Downloads!B:R,17,0),"-")</f>
        <v>19000000</v>
      </c>
      <c r="M48" s="50" t="s">
        <v>2950</v>
      </c>
      <c r="N48" s="50" t="s">
        <v>3254</v>
      </c>
      <c r="O48" s="1">
        <f>IFERROR(VLOOKUP(B48,Downloads!B:FA,11,0), 0)</f>
        <v>2</v>
      </c>
      <c r="P48" s="1">
        <f>IFERROR(VLOOKUP(B48,Downloads!B:FK,21,0),0)</f>
        <v>20900000</v>
      </c>
      <c r="Q48" s="1">
        <f>IFERROR(VLOOKUP(B48,#REF!,12,0),0)</f>
        <v>0</v>
      </c>
      <c r="R48" s="39">
        <f t="shared" si="6"/>
        <v>20900002</v>
      </c>
      <c r="S48" s="1" t="str">
        <f t="shared" si="1"/>
        <v>같음</v>
      </c>
      <c r="T48" s="41">
        <f t="shared" si="2"/>
        <v>397100038000000</v>
      </c>
    </row>
    <row r="49" spans="1:24" ht="114.75" customHeight="1">
      <c r="A49" s="16">
        <v>45</v>
      </c>
      <c r="B49" s="35" t="str">
        <f t="shared" si="3"/>
        <v>3003021</v>
      </c>
      <c r="C49" s="33">
        <v>3003021</v>
      </c>
      <c r="D49" s="7" t="s">
        <v>0</v>
      </c>
      <c r="E49" s="8" t="s">
        <v>3</v>
      </c>
      <c r="F49" s="20" t="s">
        <v>931</v>
      </c>
      <c r="G49" s="7" t="e" vm="45">
        <v>#VALUE!</v>
      </c>
      <c r="H49" s="25" t="s">
        <v>930</v>
      </c>
      <c r="I49" s="26" t="s">
        <v>929</v>
      </c>
      <c r="J49" s="12" t="str">
        <f t="shared" si="0"/>
        <v>2003</v>
      </c>
      <c r="K49" s="6">
        <v>750</v>
      </c>
      <c r="L49" s="9">
        <f>IFERROR(VLOOKUP(B49,Downloads!B:R,17,0),"-")</f>
        <v>14000000</v>
      </c>
      <c r="M49" s="50" t="s">
        <v>2951</v>
      </c>
      <c r="N49" s="50" t="s">
        <v>3254</v>
      </c>
      <c r="O49" s="1">
        <f>IFERROR(VLOOKUP(B49,Downloads!B:FA,11,0), 0)</f>
        <v>6</v>
      </c>
      <c r="P49" s="1">
        <f>IFERROR(VLOOKUP(B49,Downloads!B:FK,21,0),0)</f>
        <v>13900000</v>
      </c>
      <c r="Q49" s="1">
        <f>IFERROR(VLOOKUP(B49,#REF!,12,0),0)</f>
        <v>0</v>
      </c>
      <c r="R49" s="39">
        <f t="shared" si="6"/>
        <v>13900006</v>
      </c>
      <c r="S49" s="1" t="str">
        <f t="shared" si="1"/>
        <v>같음</v>
      </c>
      <c r="T49" s="41">
        <f t="shared" si="2"/>
        <v>194600084000000</v>
      </c>
    </row>
    <row r="50" spans="1:24" ht="114.75" customHeight="1">
      <c r="A50" s="16">
        <v>46</v>
      </c>
      <c r="B50" s="35" t="str">
        <f t="shared" si="3"/>
        <v>3013421</v>
      </c>
      <c r="C50" s="33">
        <v>3013421</v>
      </c>
      <c r="D50" s="7" t="s">
        <v>0</v>
      </c>
      <c r="E50" s="8" t="s">
        <v>3</v>
      </c>
      <c r="F50" s="20" t="s">
        <v>942</v>
      </c>
      <c r="G50" s="7" t="e" vm="46">
        <v>#VALUE!</v>
      </c>
      <c r="H50" s="25" t="s">
        <v>937</v>
      </c>
      <c r="I50" s="26" t="s">
        <v>936</v>
      </c>
      <c r="J50" s="12" t="str">
        <f t="shared" si="0"/>
        <v>2013</v>
      </c>
      <c r="K50" s="6">
        <v>750</v>
      </c>
      <c r="L50" s="9">
        <f>IFERROR(VLOOKUP(B50,Downloads!B:R,17,0),"-")</f>
        <v>9500000</v>
      </c>
      <c r="M50" s="50" t="s">
        <v>2951</v>
      </c>
      <c r="N50" s="50" t="s">
        <v>3254</v>
      </c>
      <c r="O50" s="1">
        <f>IFERROR(VLOOKUP(B50,Downloads!B:FA,11,0), 0)</f>
        <v>3</v>
      </c>
      <c r="P50" s="1">
        <f>IFERROR(VLOOKUP(B50,Downloads!B:FK,21,0),0)</f>
        <v>8400000</v>
      </c>
      <c r="Q50" s="1">
        <f>IFERROR(VLOOKUP(B50,#REF!,12,0),0)</f>
        <v>0</v>
      </c>
      <c r="R50" s="39">
        <f t="shared" si="6"/>
        <v>8400003</v>
      </c>
      <c r="S50" s="1" t="str">
        <f t="shared" si="1"/>
        <v>같음</v>
      </c>
      <c r="T50" s="41">
        <f t="shared" si="2"/>
        <v>79800028500000</v>
      </c>
      <c r="X50"/>
    </row>
    <row r="51" spans="1:24" ht="114.75" customHeight="1">
      <c r="A51" s="16">
        <v>47</v>
      </c>
      <c r="B51" s="35" t="str">
        <f t="shared" si="3"/>
        <v>3013041</v>
      </c>
      <c r="C51" s="33">
        <v>3013041</v>
      </c>
      <c r="D51" s="7" t="s">
        <v>0</v>
      </c>
      <c r="E51" s="8" t="s">
        <v>3</v>
      </c>
      <c r="F51" s="20" t="s">
        <v>707</v>
      </c>
      <c r="G51" s="32" t="e" vm="47">
        <v>#VALUE!</v>
      </c>
      <c r="H51" s="25" t="s">
        <v>939</v>
      </c>
      <c r="I51" s="26" t="s">
        <v>938</v>
      </c>
      <c r="J51" s="12" t="str">
        <f t="shared" si="0"/>
        <v>2013</v>
      </c>
      <c r="K51" s="6">
        <v>750</v>
      </c>
      <c r="L51" s="9">
        <f>IFERROR(VLOOKUP(B51,Downloads!B:R,17,0),"-")</f>
        <v>9000000</v>
      </c>
      <c r="M51" s="50" t="s">
        <v>2951</v>
      </c>
      <c r="N51" s="50" t="s">
        <v>3254</v>
      </c>
      <c r="O51" s="1">
        <f>IFERROR(VLOOKUP(B51,Downloads!B:FA,11,0), 0)</f>
        <v>12</v>
      </c>
      <c r="P51" s="1">
        <f>IFERROR(VLOOKUP(B51,Downloads!B:FK,21,0),0)</f>
        <v>7900000</v>
      </c>
      <c r="Q51" s="1">
        <f>IFERROR(VLOOKUP(B51,#REF!,12,0),0)</f>
        <v>0</v>
      </c>
      <c r="R51" s="39">
        <f t="shared" si="6"/>
        <v>7900012</v>
      </c>
      <c r="S51" s="1" t="str">
        <f t="shared" si="1"/>
        <v>같음</v>
      </c>
      <c r="T51" s="41">
        <f t="shared" si="2"/>
        <v>71100108000000</v>
      </c>
      <c r="X51"/>
    </row>
    <row r="52" spans="1:24" ht="114.75" customHeight="1">
      <c r="A52" s="16">
        <v>48</v>
      </c>
      <c r="B52" s="35" t="str">
        <f t="shared" si="3"/>
        <v>3013037</v>
      </c>
      <c r="C52" s="33">
        <v>3013037</v>
      </c>
      <c r="D52" s="7" t="s">
        <v>0</v>
      </c>
      <c r="E52" s="8" t="s">
        <v>3</v>
      </c>
      <c r="F52" s="20" t="s">
        <v>707</v>
      </c>
      <c r="G52" s="7" t="e" vm="48">
        <v>#VALUE!</v>
      </c>
      <c r="H52" s="25" t="s">
        <v>940</v>
      </c>
      <c r="I52" s="26" t="s">
        <v>943</v>
      </c>
      <c r="J52" s="12" t="str">
        <f t="shared" si="0"/>
        <v>2013</v>
      </c>
      <c r="K52" s="6">
        <v>750</v>
      </c>
      <c r="L52" s="9">
        <f>IFERROR(VLOOKUP(B52,Downloads!B:R,17,0),"-")</f>
        <v>9000000</v>
      </c>
      <c r="M52" s="50" t="s">
        <v>2951</v>
      </c>
      <c r="N52" s="50" t="s">
        <v>3254</v>
      </c>
      <c r="O52" s="1">
        <f>IFERROR(VLOOKUP(B52,Downloads!B:FA,11,0), 0)</f>
        <v>12</v>
      </c>
      <c r="P52" s="1">
        <f>IFERROR(VLOOKUP(B52,Downloads!B:FK,21,0),0)</f>
        <v>7900000</v>
      </c>
      <c r="Q52" s="1">
        <f>IFERROR(VLOOKUP(B52,#REF!,12,0),0)</f>
        <v>0</v>
      </c>
      <c r="R52" s="39">
        <f t="shared" si="6"/>
        <v>7900012</v>
      </c>
      <c r="S52" s="1" t="str">
        <f t="shared" si="1"/>
        <v>같음</v>
      </c>
      <c r="T52" s="41">
        <f t="shared" si="2"/>
        <v>71100108000000</v>
      </c>
      <c r="X52"/>
    </row>
    <row r="53" spans="1:24" ht="114.75" customHeight="1">
      <c r="A53" s="16">
        <v>49</v>
      </c>
      <c r="B53" s="35" t="str">
        <f t="shared" si="3"/>
        <v>3013036</v>
      </c>
      <c r="C53" s="33">
        <v>3013036</v>
      </c>
      <c r="D53" s="7" t="s">
        <v>0</v>
      </c>
      <c r="E53" s="8" t="s">
        <v>3</v>
      </c>
      <c r="F53" s="20" t="s">
        <v>708</v>
      </c>
      <c r="G53" s="7" t="e" vm="49">
        <v>#VALUE!</v>
      </c>
      <c r="H53" s="25" t="s">
        <v>945</v>
      </c>
      <c r="I53" s="26" t="s">
        <v>944</v>
      </c>
      <c r="J53" s="12" t="str">
        <f t="shared" si="0"/>
        <v>2013</v>
      </c>
      <c r="K53" s="6">
        <v>750</v>
      </c>
      <c r="L53" s="9">
        <f>IFERROR(VLOOKUP(B53,Downloads!B:R,17,0),"-")</f>
        <v>8000000</v>
      </c>
      <c r="M53" s="50" t="s">
        <v>2951</v>
      </c>
      <c r="N53" s="50" t="s">
        <v>3254</v>
      </c>
      <c r="O53" s="1">
        <f>IFERROR(VLOOKUP(B53,Downloads!B:FA,11,0), 0)</f>
        <v>3</v>
      </c>
      <c r="P53" s="1">
        <f>IFERROR(VLOOKUP(B53,Downloads!B:FK,21,0),0)</f>
        <v>7900000</v>
      </c>
      <c r="Q53" s="1">
        <f>IFERROR(VLOOKUP(B53,#REF!,12,0),0)</f>
        <v>0</v>
      </c>
      <c r="R53" s="39">
        <f t="shared" si="6"/>
        <v>7900003</v>
      </c>
      <c r="S53" s="1" t="str">
        <f t="shared" si="1"/>
        <v>같음</v>
      </c>
      <c r="T53" s="41">
        <f t="shared" si="2"/>
        <v>63200024000000</v>
      </c>
    </row>
    <row r="54" spans="1:24" ht="114.75" customHeight="1">
      <c r="A54" s="16">
        <v>50</v>
      </c>
      <c r="B54" s="35" t="str">
        <f t="shared" si="3"/>
        <v>2003534</v>
      </c>
      <c r="C54" s="33">
        <v>2003534</v>
      </c>
      <c r="D54" s="7" t="s">
        <v>0</v>
      </c>
      <c r="E54" s="8" t="s">
        <v>3</v>
      </c>
      <c r="F54" s="20" t="s">
        <v>941</v>
      </c>
      <c r="G54" s="7" t="e" vm="50">
        <v>#VALUE!</v>
      </c>
      <c r="H54" s="25" t="s">
        <v>934</v>
      </c>
      <c r="I54" s="26" t="s">
        <v>933</v>
      </c>
      <c r="J54" s="12" t="str">
        <f t="shared" si="0"/>
        <v>2003</v>
      </c>
      <c r="K54" s="6">
        <v>750</v>
      </c>
      <c r="L54" s="9">
        <f>IFERROR(VLOOKUP(B54,Downloads!B:R,17,0),"-")</f>
        <v>10000000</v>
      </c>
      <c r="M54" s="50" t="s">
        <v>2951</v>
      </c>
      <c r="N54" s="50" t="s">
        <v>3254</v>
      </c>
      <c r="O54" s="1">
        <f>IFERROR(VLOOKUP(B54,Downloads!B:FA,11,0), 0)</f>
        <v>12</v>
      </c>
      <c r="P54" s="1">
        <f>IFERROR(VLOOKUP(B54,Downloads!B:FK,21,0),0)</f>
        <v>9900000</v>
      </c>
      <c r="Q54" s="1">
        <f>IFERROR(VLOOKUP(B54,#REF!,12,0),0)</f>
        <v>0</v>
      </c>
      <c r="R54" s="39">
        <f t="shared" si="6"/>
        <v>9900012</v>
      </c>
      <c r="S54" s="1" t="str">
        <f t="shared" si="1"/>
        <v>같음</v>
      </c>
      <c r="T54" s="41">
        <f t="shared" si="2"/>
        <v>99000120000000</v>
      </c>
      <c r="X54"/>
    </row>
    <row r="55" spans="1:24" ht="114.75" customHeight="1">
      <c r="A55" s="16">
        <v>51</v>
      </c>
      <c r="B55" s="35" t="str">
        <f t="shared" si="3"/>
        <v>2003533</v>
      </c>
      <c r="C55" s="33">
        <v>2003533</v>
      </c>
      <c r="D55" s="7" t="s">
        <v>0</v>
      </c>
      <c r="E55" s="8" t="s">
        <v>3</v>
      </c>
      <c r="F55" s="20" t="s">
        <v>948</v>
      </c>
      <c r="G55" s="7" t="e" vm="51">
        <v>#VALUE!</v>
      </c>
      <c r="H55" s="25" t="s">
        <v>946</v>
      </c>
      <c r="I55" s="26" t="s">
        <v>947</v>
      </c>
      <c r="J55" s="12" t="str">
        <f t="shared" si="0"/>
        <v>2003</v>
      </c>
      <c r="K55" s="6">
        <v>750</v>
      </c>
      <c r="L55" s="9">
        <f>IFERROR(VLOOKUP(B55,Downloads!B:R,17,0),"-")</f>
        <v>7300000</v>
      </c>
      <c r="M55" s="50" t="s">
        <v>2951</v>
      </c>
      <c r="N55" s="50" t="s">
        <v>3254</v>
      </c>
      <c r="O55" s="1">
        <f>IFERROR(VLOOKUP(B55,Downloads!B:FA,11,0), 0)</f>
        <v>12</v>
      </c>
      <c r="P55" s="1">
        <f>IFERROR(VLOOKUP(B55,Downloads!B:FK,21,0),0)</f>
        <v>6400000</v>
      </c>
      <c r="Q55" s="1">
        <f>IFERROR(VLOOKUP(B55,#REF!,12,0),0)</f>
        <v>0</v>
      </c>
      <c r="R55" s="39">
        <f t="shared" si="6"/>
        <v>6400012</v>
      </c>
      <c r="S55" s="1" t="str">
        <f t="shared" si="1"/>
        <v>같음</v>
      </c>
      <c r="T55" s="41">
        <f t="shared" si="2"/>
        <v>46720087600000</v>
      </c>
      <c r="X55"/>
    </row>
    <row r="56" spans="1:24" ht="114.75" customHeight="1">
      <c r="A56" s="16">
        <v>52</v>
      </c>
      <c r="B56" s="35" t="str">
        <f t="shared" si="3"/>
        <v>2003672</v>
      </c>
      <c r="C56" s="33">
        <v>2003672</v>
      </c>
      <c r="D56" s="7" t="s">
        <v>0</v>
      </c>
      <c r="E56" s="8" t="s">
        <v>3</v>
      </c>
      <c r="F56" s="20" t="s">
        <v>706</v>
      </c>
      <c r="G56" s="7" t="e" vm="52">
        <v>#VALUE!</v>
      </c>
      <c r="H56" s="25" t="s">
        <v>950</v>
      </c>
      <c r="I56" s="26" t="s">
        <v>949</v>
      </c>
      <c r="J56" s="12" t="str">
        <f t="shared" si="0"/>
        <v>2003</v>
      </c>
      <c r="K56" s="6">
        <v>750</v>
      </c>
      <c r="L56" s="9">
        <f>IFERROR(VLOOKUP(B56,Downloads!B:R,17,0),"-")</f>
        <v>5500000</v>
      </c>
      <c r="M56" s="50" t="s">
        <v>2951</v>
      </c>
      <c r="N56" s="50" t="s">
        <v>3254</v>
      </c>
      <c r="O56" s="1">
        <f>IFERROR(VLOOKUP(B56,Downloads!B:FA,11,0), 0)</f>
        <v>10</v>
      </c>
      <c r="P56" s="1">
        <f>IFERROR(VLOOKUP(B56,Downloads!B:FK,21,0),0)</f>
        <v>4840000</v>
      </c>
      <c r="Q56" s="1">
        <f>IFERROR(VLOOKUP(B56,#REF!,12,0),0)</f>
        <v>0</v>
      </c>
      <c r="R56" s="39">
        <f t="shared" si="6"/>
        <v>4840010</v>
      </c>
      <c r="S56" s="1" t="str">
        <f t="shared" si="1"/>
        <v>같음</v>
      </c>
      <c r="T56" s="41">
        <f t="shared" si="2"/>
        <v>26620055000000</v>
      </c>
      <c r="X56"/>
    </row>
    <row r="57" spans="1:24" ht="114.75" customHeight="1">
      <c r="A57" s="16">
        <v>53</v>
      </c>
      <c r="B57" s="35" t="str">
        <f t="shared" si="3"/>
        <v>3017437</v>
      </c>
      <c r="C57" s="33">
        <v>3017437</v>
      </c>
      <c r="D57" s="7" t="s">
        <v>0</v>
      </c>
      <c r="E57" s="8" t="s">
        <v>3</v>
      </c>
      <c r="F57" s="20" t="s">
        <v>703</v>
      </c>
      <c r="G57" s="7" t="e" vm="53">
        <v>#VALUE!</v>
      </c>
      <c r="H57" s="25" t="s">
        <v>951</v>
      </c>
      <c r="I57" s="26" t="s">
        <v>932</v>
      </c>
      <c r="J57" s="12" t="str">
        <f t="shared" si="0"/>
        <v>2017</v>
      </c>
      <c r="K57" s="6">
        <v>750</v>
      </c>
      <c r="L57" s="9">
        <f>IFERROR(VLOOKUP(B57,Downloads!B:R,17,0),"-")</f>
        <v>3200000</v>
      </c>
      <c r="M57" s="50" t="s">
        <v>2951</v>
      </c>
      <c r="N57" s="50" t="s">
        <v>3254</v>
      </c>
      <c r="O57" s="1">
        <f>IFERROR(VLOOKUP(B57,Downloads!B:FA,11,0), 0)</f>
        <v>4</v>
      </c>
      <c r="P57" s="1">
        <f>IFERROR(VLOOKUP(B57,Downloads!B:FK,21,0),0)</f>
        <v>2820000</v>
      </c>
      <c r="Q57" s="1">
        <f>IFERROR(VLOOKUP(B57,#REF!,12,0),0)</f>
        <v>0</v>
      </c>
      <c r="R57" s="39">
        <f t="shared" si="6"/>
        <v>2820004</v>
      </c>
      <c r="S57" s="1" t="str">
        <f t="shared" si="1"/>
        <v>같음</v>
      </c>
      <c r="T57" s="41">
        <f t="shared" si="2"/>
        <v>9024012800000</v>
      </c>
    </row>
    <row r="58" spans="1:24" ht="114.75" customHeight="1">
      <c r="A58" s="16">
        <v>54</v>
      </c>
      <c r="B58" s="35" t="str">
        <f t="shared" si="3"/>
        <v>2018072</v>
      </c>
      <c r="C58" s="33">
        <v>2018072</v>
      </c>
      <c r="D58" s="7" t="s">
        <v>0</v>
      </c>
      <c r="E58" s="8" t="s">
        <v>3</v>
      </c>
      <c r="F58" s="20" t="s">
        <v>954</v>
      </c>
      <c r="G58" s="7" t="e" vm="54">
        <v>#VALUE!</v>
      </c>
      <c r="H58" s="25" t="s">
        <v>953</v>
      </c>
      <c r="I58" s="26" t="s">
        <v>952</v>
      </c>
      <c r="J58" s="12" t="str">
        <f t="shared" si="0"/>
        <v>2018</v>
      </c>
      <c r="K58" s="6">
        <v>750</v>
      </c>
      <c r="L58" s="9">
        <f>IFERROR(VLOOKUP(B58,Downloads!B:R,17,0),"-")</f>
        <v>2100000</v>
      </c>
      <c r="M58" s="50" t="s">
        <v>2951</v>
      </c>
      <c r="N58" s="50" t="s">
        <v>3254</v>
      </c>
      <c r="O58" s="1">
        <f>IFERROR(VLOOKUP(B58,Downloads!B:FA,11,0), 0)</f>
        <v>11</v>
      </c>
      <c r="P58" s="1">
        <f>IFERROR(VLOOKUP(B58,Downloads!B:FK,21,0),0)</f>
        <v>1850000</v>
      </c>
      <c r="Q58" s="1">
        <f>IFERROR(VLOOKUP(B58,#REF!,12,0),0)</f>
        <v>0</v>
      </c>
      <c r="R58" s="39">
        <f t="shared" si="6"/>
        <v>1850011</v>
      </c>
      <c r="S58" s="1" t="str">
        <f t="shared" si="1"/>
        <v>같음</v>
      </c>
      <c r="T58" s="41">
        <f t="shared" si="2"/>
        <v>3885023100000</v>
      </c>
    </row>
    <row r="59" spans="1:24" ht="114.75" customHeight="1">
      <c r="A59" s="16">
        <v>55</v>
      </c>
      <c r="B59" s="35" t="str">
        <f t="shared" si="3"/>
        <v>2013072</v>
      </c>
      <c r="C59" s="33">
        <v>2013072</v>
      </c>
      <c r="D59" s="7" t="s">
        <v>0</v>
      </c>
      <c r="E59" s="8" t="s">
        <v>3</v>
      </c>
      <c r="F59" s="20" t="s">
        <v>361</v>
      </c>
      <c r="G59" s="7" t="e" vm="55">
        <v>#VALUE!</v>
      </c>
      <c r="H59" s="25" t="s">
        <v>956</v>
      </c>
      <c r="I59" s="26" t="s">
        <v>955</v>
      </c>
      <c r="J59" s="12" t="str">
        <f t="shared" si="0"/>
        <v>2013</v>
      </c>
      <c r="K59" s="6">
        <v>750</v>
      </c>
      <c r="L59" s="9">
        <f>IFERROR(VLOOKUP(B59,Downloads!B:R,17,0),"-")</f>
        <v>3700000</v>
      </c>
      <c r="M59" s="50" t="s">
        <v>2951</v>
      </c>
      <c r="N59" s="50" t="s">
        <v>3254</v>
      </c>
      <c r="O59" s="1">
        <f>IFERROR(VLOOKUP(B59,Downloads!B:FA,11,0), 0)</f>
        <v>14</v>
      </c>
      <c r="P59" s="1">
        <f>IFERROR(VLOOKUP(B59,Downloads!B:FK,21,0),0)</f>
        <v>3260000</v>
      </c>
      <c r="Q59" s="1">
        <f>IFERROR(VLOOKUP(B59,#REF!,12,0),0)</f>
        <v>0</v>
      </c>
      <c r="R59" s="39">
        <f t="shared" si="6"/>
        <v>3260014</v>
      </c>
      <c r="S59" s="1" t="str">
        <f t="shared" si="1"/>
        <v>같음</v>
      </c>
      <c r="T59" s="41">
        <f t="shared" si="2"/>
        <v>12062051800000</v>
      </c>
    </row>
    <row r="60" spans="1:24" ht="114.75" customHeight="1">
      <c r="A60" s="16">
        <v>56</v>
      </c>
      <c r="B60" s="35" t="str">
        <f t="shared" si="3"/>
        <v>30NV007</v>
      </c>
      <c r="C60" s="33" t="s">
        <v>957</v>
      </c>
      <c r="D60" s="7" t="s">
        <v>0</v>
      </c>
      <c r="E60" s="8" t="s">
        <v>3</v>
      </c>
      <c r="F60" s="20" t="s">
        <v>361</v>
      </c>
      <c r="G60" s="7" t="e" vm="56">
        <v>#VALUE!</v>
      </c>
      <c r="H60" s="25" t="s">
        <v>959</v>
      </c>
      <c r="I60" s="26" t="s">
        <v>958</v>
      </c>
      <c r="J60" s="12" t="str">
        <f t="shared" si="0"/>
        <v>NV</v>
      </c>
      <c r="K60" s="6">
        <v>750</v>
      </c>
      <c r="L60" s="9">
        <f>IFERROR(VLOOKUP(B60,Downloads!B:R,17,0),"-")</f>
        <v>800000</v>
      </c>
      <c r="M60" s="50" t="s">
        <v>2951</v>
      </c>
      <c r="N60" s="50" t="s">
        <v>3254</v>
      </c>
      <c r="O60" s="1">
        <f>IFERROR(VLOOKUP(B60,Downloads!B:FA,11,0), 0)</f>
        <v>15</v>
      </c>
      <c r="P60" s="1">
        <f>IFERROR(VLOOKUP(B60,Downloads!B:FK,21,0),0)</f>
        <v>700000</v>
      </c>
      <c r="Q60" s="1">
        <f>IFERROR(VLOOKUP(B60,#REF!,12,0),0)</f>
        <v>0</v>
      </c>
      <c r="R60" s="39">
        <f t="shared" si="6"/>
        <v>700015</v>
      </c>
      <c r="S60" s="1" t="str">
        <f t="shared" si="1"/>
        <v>같음</v>
      </c>
      <c r="T60" s="41">
        <f t="shared" si="2"/>
        <v>560012000000</v>
      </c>
    </row>
    <row r="61" spans="1:24" ht="114.75" customHeight="1">
      <c r="A61" s="16">
        <v>57</v>
      </c>
      <c r="B61" s="35" t="str">
        <f t="shared" si="3"/>
        <v>3018005</v>
      </c>
      <c r="C61" s="33">
        <v>3018005</v>
      </c>
      <c r="D61" s="7" t="s">
        <v>0</v>
      </c>
      <c r="E61" s="8" t="s">
        <v>3</v>
      </c>
      <c r="F61" s="20" t="s">
        <v>2</v>
      </c>
      <c r="G61" s="7" t="e" vm="57">
        <v>#VALUE!</v>
      </c>
      <c r="H61" s="25" t="s">
        <v>63</v>
      </c>
      <c r="I61" s="26" t="s">
        <v>64</v>
      </c>
      <c r="J61" s="12" t="str">
        <f t="shared" si="0"/>
        <v>2018</v>
      </c>
      <c r="K61" s="6">
        <v>750</v>
      </c>
      <c r="L61" s="9" t="str">
        <f>IFERROR(VLOOKUP(B61,Downloads!B:R,17,0),"-")</f>
        <v>-</v>
      </c>
      <c r="M61" s="50" t="s">
        <v>2951</v>
      </c>
      <c r="N61" s="50" t="s">
        <v>3254</v>
      </c>
      <c r="O61" s="1">
        <f>IFERROR(VLOOKUP(B61,Downloads!B:FA,11,0), 0)</f>
        <v>0</v>
      </c>
      <c r="P61" s="1">
        <f>IFERROR(VLOOKUP(B61,Downloads!B:FK,21,0),0)</f>
        <v>0</v>
      </c>
      <c r="Q61" s="1">
        <f>IFERROR(VLOOKUP(B61,#REF!,12,0),0)</f>
        <v>0</v>
      </c>
      <c r="R61" s="39">
        <f t="shared" si="6"/>
        <v>0</v>
      </c>
      <c r="S61" s="1" t="str">
        <f t="shared" si="1"/>
        <v>같음</v>
      </c>
      <c r="T61" s="41">
        <f t="shared" si="2"/>
        <v>0</v>
      </c>
      <c r="X61"/>
    </row>
    <row r="62" spans="1:24" ht="114.75" customHeight="1">
      <c r="A62" s="16">
        <v>58</v>
      </c>
      <c r="B62" s="35" t="str">
        <f t="shared" si="3"/>
        <v>2025001</v>
      </c>
      <c r="C62" s="33">
        <v>2025001</v>
      </c>
      <c r="D62" s="7" t="s">
        <v>0</v>
      </c>
      <c r="E62" s="8" t="s">
        <v>3</v>
      </c>
      <c r="F62" s="20" t="s">
        <v>962</v>
      </c>
      <c r="G62" s="7" t="e" vm="58">
        <v>#VALUE!</v>
      </c>
      <c r="H62" s="25" t="s">
        <v>961</v>
      </c>
      <c r="I62" s="26" t="s">
        <v>960</v>
      </c>
      <c r="J62" s="12" t="str">
        <f t="shared" si="0"/>
        <v>2025</v>
      </c>
      <c r="K62" s="6">
        <v>750</v>
      </c>
      <c r="L62" s="9">
        <f>IFERROR(VLOOKUP(B62,Downloads!B:R,17,0),"-")</f>
        <v>90000</v>
      </c>
      <c r="M62" s="50" t="s">
        <v>2951</v>
      </c>
      <c r="N62" s="50" t="s">
        <v>3254</v>
      </c>
      <c r="O62" s="1">
        <f>IFERROR(VLOOKUP(B62,Downloads!B:FA,11,0), 0)</f>
        <v>7</v>
      </c>
      <c r="P62" s="1">
        <f>IFERROR(VLOOKUP(B62,Downloads!B:FK,21,0),0)</f>
        <v>124000</v>
      </c>
      <c r="Q62" s="1">
        <f>IFERROR(VLOOKUP(B62,#REF!,12,0),0)</f>
        <v>0</v>
      </c>
      <c r="R62" s="39">
        <f t="shared" si="6"/>
        <v>124007</v>
      </c>
      <c r="S62" s="1" t="str">
        <f t="shared" si="1"/>
        <v>같음</v>
      </c>
      <c r="T62" s="41">
        <f t="shared" si="2"/>
        <v>11160630000</v>
      </c>
    </row>
    <row r="63" spans="1:24" ht="114.75" customHeight="1">
      <c r="A63" s="16">
        <v>59</v>
      </c>
      <c r="B63" s="35" t="str">
        <f t="shared" si="3"/>
        <v>3015440</v>
      </c>
      <c r="C63" s="33">
        <v>3015440</v>
      </c>
      <c r="D63" s="7" t="s">
        <v>0</v>
      </c>
      <c r="E63" s="8" t="s">
        <v>33</v>
      </c>
      <c r="F63" s="20" t="s">
        <v>708</v>
      </c>
      <c r="G63" s="7" t="e" vm="59">
        <v>#VALUE!</v>
      </c>
      <c r="H63" s="25" t="s">
        <v>470</v>
      </c>
      <c r="I63" s="26" t="s">
        <v>462</v>
      </c>
      <c r="J63" s="12" t="str">
        <f t="shared" si="0"/>
        <v>2015</v>
      </c>
      <c r="K63" s="6">
        <v>750</v>
      </c>
      <c r="L63" s="9">
        <f>IFERROR(VLOOKUP(B63,Downloads!B:R,17,0),"-")</f>
        <v>1180000</v>
      </c>
      <c r="M63" s="50" t="s">
        <v>2952</v>
      </c>
      <c r="N63" s="50" t="s">
        <v>3255</v>
      </c>
      <c r="O63" s="1">
        <f>IFERROR(VLOOKUP(B63,Downloads!B:FA,11,0), 0)</f>
        <v>6</v>
      </c>
      <c r="P63" s="1">
        <f>IFERROR(VLOOKUP(B63,Downloads!B:FK,21,0),0)</f>
        <v>910000</v>
      </c>
      <c r="Q63" s="1">
        <f>IFERROR(VLOOKUP(B63,#REF!,12,0),0)</f>
        <v>0</v>
      </c>
      <c r="R63" s="39">
        <f t="shared" si="5"/>
        <v>910006</v>
      </c>
      <c r="S63" s="1" t="str">
        <f t="shared" si="1"/>
        <v>같음</v>
      </c>
      <c r="T63" s="41">
        <f t="shared" si="2"/>
        <v>1073807080000</v>
      </c>
      <c r="U63" s="1" t="str">
        <f>E63</f>
        <v>Roche de Bellene</v>
      </c>
      <c r="V63" s="43">
        <f>SUM(T63:T89)</f>
        <v>9554125620000</v>
      </c>
    </row>
    <row r="64" spans="1:24" ht="114.75" customHeight="1">
      <c r="A64" s="16">
        <v>60</v>
      </c>
      <c r="B64" s="35" t="str">
        <f t="shared" si="3"/>
        <v>3017640</v>
      </c>
      <c r="C64" s="33">
        <v>3017640</v>
      </c>
      <c r="D64" s="7" t="s">
        <v>0</v>
      </c>
      <c r="E64" s="8" t="s">
        <v>33</v>
      </c>
      <c r="F64" s="20" t="s">
        <v>708</v>
      </c>
      <c r="G64" s="7" t="e" vm="60">
        <v>#VALUE!</v>
      </c>
      <c r="H64" s="25" t="s">
        <v>470</v>
      </c>
      <c r="I64" s="26" t="s">
        <v>462</v>
      </c>
      <c r="J64" s="12" t="str">
        <f t="shared" si="0"/>
        <v>2017</v>
      </c>
      <c r="K64" s="6">
        <v>750</v>
      </c>
      <c r="L64" s="9">
        <f>IFERROR(VLOOKUP(B64,Downloads!B:R,17,0),"-")</f>
        <v>1180000</v>
      </c>
      <c r="M64" s="50" t="s">
        <v>2952</v>
      </c>
      <c r="N64" s="50" t="s">
        <v>3255</v>
      </c>
      <c r="O64" s="1">
        <f>IFERROR(VLOOKUP(B64,Downloads!B:FA,11,0), 0)</f>
        <v>24</v>
      </c>
      <c r="P64" s="1">
        <f>IFERROR(VLOOKUP(B64,Downloads!B:FK,21,0),0)</f>
        <v>910000</v>
      </c>
      <c r="Q64" s="1">
        <f>IFERROR(VLOOKUP(B64,#REF!,12,0),0)</f>
        <v>0</v>
      </c>
      <c r="R64" s="39">
        <f t="shared" si="5"/>
        <v>910024</v>
      </c>
      <c r="S64" s="1" t="str">
        <f t="shared" si="1"/>
        <v>같음</v>
      </c>
      <c r="T64" s="41">
        <f t="shared" si="2"/>
        <v>1073828320000</v>
      </c>
    </row>
    <row r="65" spans="1:20" ht="114.75" customHeight="1">
      <c r="A65" s="16">
        <v>61</v>
      </c>
      <c r="B65" s="35" t="str">
        <f t="shared" si="3"/>
        <v>3018640</v>
      </c>
      <c r="C65" s="33">
        <v>3018640</v>
      </c>
      <c r="D65" s="7" t="s">
        <v>0</v>
      </c>
      <c r="E65" s="8" t="s">
        <v>33</v>
      </c>
      <c r="F65" s="20" t="s">
        <v>708</v>
      </c>
      <c r="G65" s="7" t="e" vm="61">
        <v>#VALUE!</v>
      </c>
      <c r="H65" s="25" t="s">
        <v>470</v>
      </c>
      <c r="I65" s="26" t="s">
        <v>462</v>
      </c>
      <c r="J65" s="12" t="str">
        <f t="shared" si="0"/>
        <v>2018</v>
      </c>
      <c r="K65" s="6">
        <v>750</v>
      </c>
      <c r="L65" s="9">
        <f>IFERROR(VLOOKUP(B65,Downloads!B:R,17,0),"-")</f>
        <v>1180000</v>
      </c>
      <c r="M65" s="50" t="s">
        <v>2952</v>
      </c>
      <c r="N65" s="50" t="s">
        <v>3255</v>
      </c>
      <c r="O65" s="1">
        <f>IFERROR(VLOOKUP(B65,Downloads!B:FA,11,0), 0)</f>
        <v>54</v>
      </c>
      <c r="P65" s="1">
        <f>IFERROR(VLOOKUP(B65,Downloads!B:FK,21,0),0)</f>
        <v>910000</v>
      </c>
      <c r="Q65" s="1">
        <f>IFERROR(VLOOKUP(B65,#REF!,12,0),0)</f>
        <v>0</v>
      </c>
      <c r="R65" s="39">
        <f t="shared" si="5"/>
        <v>910054</v>
      </c>
      <c r="S65" s="1" t="str">
        <f t="shared" si="1"/>
        <v>같음</v>
      </c>
      <c r="T65" s="41">
        <f t="shared" si="2"/>
        <v>1073863720000</v>
      </c>
    </row>
    <row r="66" spans="1:20" ht="114.75" customHeight="1">
      <c r="A66" s="16">
        <v>62</v>
      </c>
      <c r="B66" s="35" t="str">
        <f t="shared" si="3"/>
        <v>3019640</v>
      </c>
      <c r="C66" s="33">
        <v>3019640</v>
      </c>
      <c r="D66" s="7" t="s">
        <v>0</v>
      </c>
      <c r="E66" s="8" t="s">
        <v>33</v>
      </c>
      <c r="F66" s="20" t="s">
        <v>708</v>
      </c>
      <c r="G66" s="7" t="e" vm="62">
        <v>#VALUE!</v>
      </c>
      <c r="H66" s="25" t="s">
        <v>470</v>
      </c>
      <c r="I66" s="26" t="s">
        <v>462</v>
      </c>
      <c r="J66" s="12" t="str">
        <f t="shared" si="0"/>
        <v>2019</v>
      </c>
      <c r="K66" s="6">
        <v>750</v>
      </c>
      <c r="L66" s="9">
        <f>IFERROR(VLOOKUP(B66,Downloads!B:R,17,0),"-")</f>
        <v>1180000</v>
      </c>
      <c r="M66" s="50" t="s">
        <v>2952</v>
      </c>
      <c r="N66" s="50" t="s">
        <v>3255</v>
      </c>
      <c r="O66" s="1">
        <f>IFERROR(VLOOKUP(B66,Downloads!B:FA,11,0), 0)</f>
        <v>33</v>
      </c>
      <c r="P66" s="1">
        <f>IFERROR(VLOOKUP(B66,Downloads!B:FK,21,0),0)</f>
        <v>910000</v>
      </c>
      <c r="Q66" s="1">
        <f>IFERROR(VLOOKUP(B66,#REF!,12,0),0)</f>
        <v>0</v>
      </c>
      <c r="R66" s="39">
        <f t="shared" si="5"/>
        <v>910033</v>
      </c>
      <c r="S66" s="1" t="str">
        <f t="shared" si="1"/>
        <v>같음</v>
      </c>
      <c r="T66" s="41">
        <f t="shared" si="2"/>
        <v>1073838940000</v>
      </c>
    </row>
    <row r="67" spans="1:20" ht="114.75" customHeight="1">
      <c r="A67" s="16">
        <v>63</v>
      </c>
      <c r="B67" s="35" t="str">
        <f t="shared" si="3"/>
        <v>3021068</v>
      </c>
      <c r="C67" s="33">
        <v>3021068</v>
      </c>
      <c r="D67" s="7" t="s">
        <v>0</v>
      </c>
      <c r="E67" s="8" t="s">
        <v>33</v>
      </c>
      <c r="F67" s="20" t="s">
        <v>707</v>
      </c>
      <c r="G67" s="7" t="e" vm="63">
        <v>#VALUE!</v>
      </c>
      <c r="H67" s="25" t="s">
        <v>677</v>
      </c>
      <c r="I67" s="26" t="s">
        <v>678</v>
      </c>
      <c r="J67" s="12" t="str">
        <f t="shared" si="0"/>
        <v>2021</v>
      </c>
      <c r="K67" s="6">
        <v>750</v>
      </c>
      <c r="L67" s="9" t="str">
        <f>IFERROR(VLOOKUP(B67,Downloads!B:R,17,0),"-")</f>
        <v>-</v>
      </c>
      <c r="M67" s="50" t="s">
        <v>2952</v>
      </c>
      <c r="N67" s="50" t="s">
        <v>3255</v>
      </c>
      <c r="O67" s="1">
        <f>IFERROR(VLOOKUP(B67,Downloads!B:FA,11,0), 0)</f>
        <v>0</v>
      </c>
      <c r="P67" s="1">
        <f>IFERROR(VLOOKUP(B67,Downloads!B:FK,21,0),0)</f>
        <v>0</v>
      </c>
      <c r="Q67" s="1">
        <f>IFERROR(VLOOKUP(B67,#REF!,12,0),0)</f>
        <v>0</v>
      </c>
      <c r="R67" s="39">
        <f t="shared" si="5"/>
        <v>0</v>
      </c>
      <c r="S67" s="1" t="str">
        <f t="shared" si="1"/>
        <v>같음</v>
      </c>
      <c r="T67" s="41">
        <f t="shared" si="2"/>
        <v>0</v>
      </c>
    </row>
    <row r="68" spans="1:20" ht="114.75" customHeight="1">
      <c r="A68" s="16">
        <v>64</v>
      </c>
      <c r="B68" s="35" t="str">
        <f t="shared" si="3"/>
        <v>3022853</v>
      </c>
      <c r="C68" s="33">
        <v>3022853</v>
      </c>
      <c r="D68" s="7" t="s">
        <v>0</v>
      </c>
      <c r="E68" s="8" t="s">
        <v>33</v>
      </c>
      <c r="F68" s="20" t="s">
        <v>790</v>
      </c>
      <c r="G68" s="7" t="e" vm="64">
        <v>#VALUE!</v>
      </c>
      <c r="H68" s="25" t="s">
        <v>789</v>
      </c>
      <c r="I68" s="26" t="s">
        <v>791</v>
      </c>
      <c r="J68" s="12" t="str">
        <f t="shared" si="0"/>
        <v>2022</v>
      </c>
      <c r="K68" s="6">
        <v>750</v>
      </c>
      <c r="L68" s="9">
        <f>IFERROR(VLOOKUP(B68,Downloads!B:R,17,0),"-")</f>
        <v>400000</v>
      </c>
      <c r="M68" s="50" t="s">
        <v>2952</v>
      </c>
      <c r="N68" s="50" t="s">
        <v>3255</v>
      </c>
      <c r="O68" s="1">
        <f>IFERROR(VLOOKUP(B68,Downloads!B:FA,11,0), 0)</f>
        <v>4</v>
      </c>
      <c r="P68" s="1">
        <f>IFERROR(VLOOKUP(B68,Downloads!B:FK,21,0),0)</f>
        <v>450000</v>
      </c>
      <c r="Q68" s="1">
        <f>IFERROR(VLOOKUP(B68,#REF!,12,0),0)</f>
        <v>0</v>
      </c>
      <c r="R68" s="39">
        <f t="shared" si="5"/>
        <v>450004</v>
      </c>
      <c r="S68" s="1" t="str">
        <f t="shared" si="1"/>
        <v>같음</v>
      </c>
      <c r="T68" s="41">
        <f t="shared" si="2"/>
        <v>180001600000</v>
      </c>
    </row>
    <row r="69" spans="1:20" ht="114.75" customHeight="1">
      <c r="A69" s="16">
        <v>65</v>
      </c>
      <c r="B69" s="35" t="str">
        <f t="shared" si="3"/>
        <v>3022803</v>
      </c>
      <c r="C69" s="33">
        <v>3022803</v>
      </c>
      <c r="D69" s="7" t="s">
        <v>0</v>
      </c>
      <c r="E69" s="8" t="s">
        <v>33</v>
      </c>
      <c r="F69" s="20" t="s">
        <v>708</v>
      </c>
      <c r="G69" s="7" t="e" vm="65">
        <v>#VALUE!</v>
      </c>
      <c r="H69" s="25" t="s">
        <v>649</v>
      </c>
      <c r="I69" s="26" t="s">
        <v>679</v>
      </c>
      <c r="J69" s="12" t="str">
        <f t="shared" ref="J69:J129" si="7">IF(C69="","",
 IF(UPPER(MID(C69,3,2))="MV",
    "MV",
 IF(UPPER(MID(C69,3,2))="NV",
    "NV",
 IF(UPPER(MID(C69,3,2))="XX",
    "",
 IF(VALUE(MID(C69,3,2))&gt;50,
    "19"&amp;MID(C69,3,2),
    "20"&amp;MID(C69,3,2)
 ))))
)</f>
        <v>2022</v>
      </c>
      <c r="K69" s="6">
        <v>750</v>
      </c>
      <c r="L69" s="9">
        <f>IFERROR(VLOOKUP(B69,Downloads!B:R,17,0),"-")</f>
        <v>310000</v>
      </c>
      <c r="M69" s="50" t="s">
        <v>2952</v>
      </c>
      <c r="N69" s="50" t="s">
        <v>3255</v>
      </c>
      <c r="O69" s="1">
        <f>IFERROR(VLOOKUP(B69,Downloads!B:FA,11,0), 0)</f>
        <v>78</v>
      </c>
      <c r="P69" s="1">
        <f>IFERROR(VLOOKUP(B69,Downloads!B:FK,21,0),0)</f>
        <v>350000</v>
      </c>
      <c r="Q69" s="1">
        <f>IFERROR(VLOOKUP(B69,#REF!,12,0),0)</f>
        <v>0</v>
      </c>
      <c r="R69" s="39">
        <f t="shared" si="5"/>
        <v>350078</v>
      </c>
      <c r="S69" s="1" t="str">
        <f t="shared" ref="S69:S129" si="8">IF(OR(ISNUMBER(SEARCH("NV",C69)), ISNUMBER(SEARCH("MV",C69))),
    IF(LEFT(J69,2)=MID(C69,SEARCH("NV",C69&amp;"NV"),2),"같음","다름"),
    IF(MID(C69,3,2)=MID(J69,3,2),"같음","다름"))</f>
        <v>같음</v>
      </c>
      <c r="T69" s="41">
        <f t="shared" ref="T69:T129" si="9">IFERROR((O69+P69)*L69,0)</f>
        <v>108524180000</v>
      </c>
    </row>
    <row r="70" spans="1:20" ht="114.75" customHeight="1">
      <c r="A70" s="16">
        <v>66</v>
      </c>
      <c r="B70" s="35" t="str">
        <f t="shared" ref="B70:B133" si="10">RIGHT(REPT("0",7) &amp; C70, 7)</f>
        <v>3022844</v>
      </c>
      <c r="C70" s="33">
        <v>3022844</v>
      </c>
      <c r="D70" s="7" t="s">
        <v>0</v>
      </c>
      <c r="E70" s="8" t="s">
        <v>33</v>
      </c>
      <c r="F70" s="20" t="s">
        <v>708</v>
      </c>
      <c r="G70" s="7" t="e" vm="66">
        <v>#VALUE!</v>
      </c>
      <c r="H70" s="25" t="s">
        <v>680</v>
      </c>
      <c r="I70" s="26" t="s">
        <v>813</v>
      </c>
      <c r="J70" s="12" t="str">
        <f t="shared" si="7"/>
        <v>2022</v>
      </c>
      <c r="K70" s="6">
        <v>750</v>
      </c>
      <c r="L70" s="9">
        <f>IFERROR(VLOOKUP(B70,Downloads!B:R,17,0),"-")</f>
        <v>300000</v>
      </c>
      <c r="M70" s="50" t="s">
        <v>2952</v>
      </c>
      <c r="N70" s="50" t="s">
        <v>3255</v>
      </c>
      <c r="O70" s="1">
        <f>IFERROR(VLOOKUP(B70,Downloads!B:FA,11,0), 0)</f>
        <v>24</v>
      </c>
      <c r="P70" s="1">
        <f>IFERROR(VLOOKUP(B70,Downloads!B:FK,21,0),0)</f>
        <v>330000</v>
      </c>
      <c r="Q70" s="1">
        <f>IFERROR(VLOOKUP(B70,#REF!,12,0),0)</f>
        <v>0</v>
      </c>
      <c r="R70" s="39">
        <f t="shared" si="5"/>
        <v>330024</v>
      </c>
      <c r="S70" s="1" t="str">
        <f t="shared" si="8"/>
        <v>같음</v>
      </c>
      <c r="T70" s="41">
        <f t="shared" si="9"/>
        <v>99007200000</v>
      </c>
    </row>
    <row r="71" spans="1:20" ht="114.75" customHeight="1">
      <c r="A71" s="16">
        <v>67</v>
      </c>
      <c r="B71" s="35" t="str">
        <f t="shared" si="10"/>
        <v>3021852</v>
      </c>
      <c r="C71" s="33">
        <v>3021852</v>
      </c>
      <c r="D71" s="7" t="s">
        <v>0</v>
      </c>
      <c r="E71" s="8" t="s">
        <v>33</v>
      </c>
      <c r="F71" s="20" t="s">
        <v>708</v>
      </c>
      <c r="G71" s="7" t="e" vm="67">
        <v>#VALUE!</v>
      </c>
      <c r="H71" s="25" t="s">
        <v>889</v>
      </c>
      <c r="I71" s="26" t="s">
        <v>888</v>
      </c>
      <c r="J71" s="12" t="str">
        <f t="shared" si="7"/>
        <v>2021</v>
      </c>
      <c r="K71" s="6">
        <v>750</v>
      </c>
      <c r="L71" s="9">
        <f>IFERROR(VLOOKUP(B71,Downloads!B:R,17,0),"-")</f>
        <v>205000</v>
      </c>
      <c r="M71" s="50" t="s">
        <v>2952</v>
      </c>
      <c r="N71" s="50" t="s">
        <v>3255</v>
      </c>
      <c r="O71" s="1">
        <f>IFERROR(VLOOKUP(B71,Downloads!B:FA,11,0), 0)</f>
        <v>9</v>
      </c>
      <c r="P71" s="1">
        <f>IFERROR(VLOOKUP(B71,Downloads!B:FK,21,0),0)</f>
        <v>230000</v>
      </c>
      <c r="Q71" s="1">
        <f>IFERROR(VLOOKUP(B71,#REF!,12,0),0)</f>
        <v>0</v>
      </c>
      <c r="R71" s="39">
        <f t="shared" si="5"/>
        <v>230009</v>
      </c>
      <c r="S71" s="1" t="str">
        <f t="shared" si="8"/>
        <v>같음</v>
      </c>
      <c r="T71" s="41">
        <f t="shared" si="9"/>
        <v>47151845000</v>
      </c>
    </row>
    <row r="72" spans="1:20" ht="114.75" customHeight="1">
      <c r="A72" s="16">
        <v>68</v>
      </c>
      <c r="B72" s="35" t="str">
        <f t="shared" si="10"/>
        <v>3020041</v>
      </c>
      <c r="C72" s="33">
        <v>3020041</v>
      </c>
      <c r="D72" s="7" t="s">
        <v>0</v>
      </c>
      <c r="E72" s="8" t="s">
        <v>33</v>
      </c>
      <c r="F72" s="20" t="s">
        <v>2</v>
      </c>
      <c r="G72" s="7" t="e" vm="68">
        <v>#VALUE!</v>
      </c>
      <c r="H72" s="25" t="s">
        <v>451</v>
      </c>
      <c r="I72" s="26" t="s">
        <v>414</v>
      </c>
      <c r="J72" s="12" t="str">
        <f t="shared" si="7"/>
        <v>2020</v>
      </c>
      <c r="K72" s="6">
        <v>750</v>
      </c>
      <c r="L72" s="9">
        <f>IFERROR(VLOOKUP(B72,Downloads!B:R,17,0),"-")</f>
        <v>43000</v>
      </c>
      <c r="M72" s="50" t="s">
        <v>2952</v>
      </c>
      <c r="N72" s="50" t="s">
        <v>3255</v>
      </c>
      <c r="O72" s="1">
        <f>IFERROR(VLOOKUP(B72,Downloads!B:FA,11,0), 0)</f>
        <v>1531</v>
      </c>
      <c r="P72" s="1">
        <f>IFERROR(VLOOKUP(B72,Downloads!B:FK,21,0),0)</f>
        <v>48000</v>
      </c>
      <c r="Q72" s="1">
        <f>IFERROR(VLOOKUP(B72,#REF!,12,0),0)</f>
        <v>0</v>
      </c>
      <c r="R72" s="39">
        <f t="shared" si="5"/>
        <v>49531</v>
      </c>
      <c r="S72" s="1" t="str">
        <f t="shared" si="8"/>
        <v>같음</v>
      </c>
      <c r="T72" s="41">
        <f t="shared" si="9"/>
        <v>2129833000</v>
      </c>
    </row>
    <row r="73" spans="1:20" ht="114.75" customHeight="1">
      <c r="A73" s="16">
        <v>69</v>
      </c>
      <c r="B73" s="35" t="str">
        <f t="shared" si="10"/>
        <v>3016501</v>
      </c>
      <c r="C73" s="33">
        <v>3016501</v>
      </c>
      <c r="D73" s="7" t="s">
        <v>0</v>
      </c>
      <c r="E73" s="8" t="s">
        <v>33</v>
      </c>
      <c r="F73" s="20" t="s">
        <v>2</v>
      </c>
      <c r="G73" s="7" t="e" vm="69">
        <v>#VALUE!</v>
      </c>
      <c r="H73" s="25" t="s">
        <v>450</v>
      </c>
      <c r="I73" s="26" t="s">
        <v>415</v>
      </c>
      <c r="J73" s="12" t="str">
        <f t="shared" si="7"/>
        <v>2016</v>
      </c>
      <c r="K73" s="6">
        <v>375</v>
      </c>
      <c r="L73" s="9">
        <f>IFERROR(VLOOKUP(B73,Downloads!B:R,17,0),"-")</f>
        <v>20000</v>
      </c>
      <c r="M73" s="50" t="s">
        <v>2952</v>
      </c>
      <c r="N73" s="50" t="s">
        <v>3255</v>
      </c>
      <c r="O73" s="1">
        <f>IFERROR(VLOOKUP(B73,Downloads!B:FA,11,0), 0)</f>
        <v>508</v>
      </c>
      <c r="P73" s="1">
        <f>IFERROR(VLOOKUP(B73,Downloads!B:FK,21,0),0)</f>
        <v>20000</v>
      </c>
      <c r="Q73" s="1">
        <f>IFERROR(VLOOKUP(B73,#REF!,12,0),0)</f>
        <v>0</v>
      </c>
      <c r="R73" s="39">
        <f t="shared" si="5"/>
        <v>20508</v>
      </c>
      <c r="S73" s="1" t="str">
        <f t="shared" si="8"/>
        <v>같음</v>
      </c>
      <c r="T73" s="41">
        <f t="shared" si="9"/>
        <v>410160000</v>
      </c>
    </row>
    <row r="74" spans="1:20" ht="114.75" customHeight="1">
      <c r="A74" s="16">
        <v>70</v>
      </c>
      <c r="B74" s="35" t="str">
        <f t="shared" si="10"/>
        <v>3021701</v>
      </c>
      <c r="C74" s="33">
        <v>3021701</v>
      </c>
      <c r="D74" s="7" t="s">
        <v>0</v>
      </c>
      <c r="E74" s="8" t="s">
        <v>33</v>
      </c>
      <c r="F74" s="20" t="s">
        <v>35</v>
      </c>
      <c r="G74" s="7" t="e" vm="70">
        <v>#VALUE!</v>
      </c>
      <c r="H74" s="25" t="s">
        <v>449</v>
      </c>
      <c r="I74" s="26" t="s">
        <v>737</v>
      </c>
      <c r="J74" s="12" t="str">
        <f t="shared" si="7"/>
        <v>2021</v>
      </c>
      <c r="K74" s="6">
        <v>750</v>
      </c>
      <c r="L74" s="9">
        <f>IFERROR(VLOOKUP(B74,Downloads!B:R,17,0),"-")</f>
        <v>60000</v>
      </c>
      <c r="M74" s="50" t="s">
        <v>2952</v>
      </c>
      <c r="N74" s="50" t="s">
        <v>3255</v>
      </c>
      <c r="O74" s="1">
        <f>IFERROR(VLOOKUP(B74,Downloads!B:FA,11,0), 0)</f>
        <v>232</v>
      </c>
      <c r="P74" s="1">
        <f>IFERROR(VLOOKUP(B74,Downloads!B:FK,21,0),0)</f>
        <v>49000</v>
      </c>
      <c r="Q74" s="1">
        <f>IFERROR(VLOOKUP(B74,#REF!,12,0),0)</f>
        <v>0</v>
      </c>
      <c r="R74" s="39">
        <f t="shared" si="5"/>
        <v>49232</v>
      </c>
      <c r="S74" s="1" t="str">
        <f t="shared" si="8"/>
        <v>같음</v>
      </c>
      <c r="T74" s="41">
        <f t="shared" si="9"/>
        <v>2953920000</v>
      </c>
    </row>
    <row r="75" spans="1:20" ht="114.75" customHeight="1">
      <c r="A75" s="16">
        <v>71</v>
      </c>
      <c r="B75" s="35" t="str">
        <f t="shared" si="10"/>
        <v>2019805</v>
      </c>
      <c r="C75" s="33">
        <v>2019805</v>
      </c>
      <c r="D75" s="7" t="s">
        <v>0</v>
      </c>
      <c r="E75" s="8" t="s">
        <v>33</v>
      </c>
      <c r="F75" s="20" t="s">
        <v>719</v>
      </c>
      <c r="G75" s="7" t="e" vm="71">
        <v>#VALUE!</v>
      </c>
      <c r="H75" s="25" t="s">
        <v>454</v>
      </c>
      <c r="I75" s="26" t="s">
        <v>738</v>
      </c>
      <c r="J75" s="12" t="str">
        <f t="shared" si="7"/>
        <v>2019</v>
      </c>
      <c r="K75" s="6">
        <v>750</v>
      </c>
      <c r="L75" s="9">
        <f>IFERROR(VLOOKUP(B75,Downloads!B:R,17,0),"-")</f>
        <v>1450000</v>
      </c>
      <c r="M75" s="50" t="s">
        <v>2952</v>
      </c>
      <c r="N75" s="50" t="s">
        <v>3255</v>
      </c>
      <c r="O75" s="1">
        <f>IFERROR(VLOOKUP(B75,Downloads!B:FA,11,0), 0)</f>
        <v>114</v>
      </c>
      <c r="P75" s="1">
        <f>IFERROR(VLOOKUP(B75,Downloads!B:FK,21,0),0)</f>
        <v>1280000</v>
      </c>
      <c r="Q75" s="1">
        <f>IFERROR(VLOOKUP(B75,#REF!,12,0),0)</f>
        <v>0</v>
      </c>
      <c r="R75" s="39">
        <f t="shared" si="5"/>
        <v>1280114</v>
      </c>
      <c r="S75" s="1" t="str">
        <f t="shared" si="8"/>
        <v>같음</v>
      </c>
      <c r="T75" s="41">
        <f t="shared" si="9"/>
        <v>1856165300000</v>
      </c>
    </row>
    <row r="76" spans="1:20" ht="114.75" customHeight="1">
      <c r="A76" s="16">
        <v>72</v>
      </c>
      <c r="B76" s="35" t="str">
        <f t="shared" si="10"/>
        <v>2015850</v>
      </c>
      <c r="C76" s="33">
        <v>2015850</v>
      </c>
      <c r="D76" s="7" t="s">
        <v>0</v>
      </c>
      <c r="E76" s="8" t="s">
        <v>33</v>
      </c>
      <c r="F76" s="20" t="s">
        <v>719</v>
      </c>
      <c r="G76" s="7" t="e" vm="72">
        <v>#VALUE!</v>
      </c>
      <c r="H76" s="25" t="s">
        <v>466</v>
      </c>
      <c r="I76" s="26" t="s">
        <v>463</v>
      </c>
      <c r="J76" s="12" t="str">
        <f t="shared" si="7"/>
        <v>2015</v>
      </c>
      <c r="K76" s="6">
        <v>750</v>
      </c>
      <c r="L76" s="9">
        <f>IFERROR(VLOOKUP(B76,Downloads!B:R,17,0),"-")</f>
        <v>1180000</v>
      </c>
      <c r="M76" s="50" t="s">
        <v>2952</v>
      </c>
      <c r="N76" s="50" t="s">
        <v>3255</v>
      </c>
      <c r="O76" s="1">
        <f>IFERROR(VLOOKUP(B76,Downloads!B:FA,11,0), 0)</f>
        <v>13</v>
      </c>
      <c r="P76" s="1">
        <f>IFERROR(VLOOKUP(B76,Downloads!B:FK,21,0),0)</f>
        <v>1100000</v>
      </c>
      <c r="Q76" s="1">
        <f>IFERROR(VLOOKUP(B76,#REF!,12,0),0)</f>
        <v>0</v>
      </c>
      <c r="R76" s="39">
        <f t="shared" si="5"/>
        <v>1100013</v>
      </c>
      <c r="S76" s="1" t="str">
        <f t="shared" si="8"/>
        <v>같음</v>
      </c>
      <c r="T76" s="41">
        <f t="shared" si="9"/>
        <v>1298015340000</v>
      </c>
    </row>
    <row r="77" spans="1:20" ht="114.75" customHeight="1">
      <c r="A77" s="16">
        <v>73</v>
      </c>
      <c r="B77" s="35" t="str">
        <f t="shared" si="10"/>
        <v>2019804</v>
      </c>
      <c r="C77" s="33">
        <v>2019804</v>
      </c>
      <c r="D77" s="7" t="s">
        <v>0</v>
      </c>
      <c r="E77" s="8" t="s">
        <v>33</v>
      </c>
      <c r="F77" s="20" t="s">
        <v>717</v>
      </c>
      <c r="G77" s="7" t="e" vm="73">
        <v>#VALUE!</v>
      </c>
      <c r="H77" s="25" t="s">
        <v>468</v>
      </c>
      <c r="I77" s="26" t="s">
        <v>464</v>
      </c>
      <c r="J77" s="12" t="str">
        <f t="shared" si="7"/>
        <v>2019</v>
      </c>
      <c r="K77" s="6">
        <v>750</v>
      </c>
      <c r="L77" s="9">
        <f>IFERROR(VLOOKUP(B77,Downloads!B:R,17,0),"-")</f>
        <v>1000000</v>
      </c>
      <c r="M77" s="50" t="s">
        <v>2952</v>
      </c>
      <c r="N77" s="50" t="s">
        <v>3255</v>
      </c>
      <c r="O77" s="1">
        <f>IFERROR(VLOOKUP(B77,Downloads!B:FA,11,0), 0)</f>
        <v>58</v>
      </c>
      <c r="P77" s="1">
        <f>IFERROR(VLOOKUP(B77,Downloads!B:FK,21,0),0)</f>
        <v>900000</v>
      </c>
      <c r="Q77" s="1">
        <f>IFERROR(VLOOKUP(B77,#REF!,12,0),0)</f>
        <v>0</v>
      </c>
      <c r="R77" s="39">
        <f t="shared" si="5"/>
        <v>900058</v>
      </c>
      <c r="S77" s="1" t="str">
        <f t="shared" si="8"/>
        <v>같음</v>
      </c>
      <c r="T77" s="41">
        <f t="shared" si="9"/>
        <v>900058000000</v>
      </c>
    </row>
    <row r="78" spans="1:20" ht="114.75" customHeight="1">
      <c r="A78" s="16">
        <v>74</v>
      </c>
      <c r="B78" s="35" t="str">
        <f t="shared" si="10"/>
        <v>2019825</v>
      </c>
      <c r="C78" s="33">
        <v>2019825</v>
      </c>
      <c r="D78" s="7" t="s">
        <v>0</v>
      </c>
      <c r="E78" s="8" t="s">
        <v>33</v>
      </c>
      <c r="F78" s="20" t="s">
        <v>721</v>
      </c>
      <c r="G78" s="7" t="e" vm="74">
        <v>#VALUE!</v>
      </c>
      <c r="H78" s="25" t="s">
        <v>467</v>
      </c>
      <c r="I78" s="26" t="s">
        <v>465</v>
      </c>
      <c r="J78" s="12" t="str">
        <f t="shared" si="7"/>
        <v>2019</v>
      </c>
      <c r="K78" s="6">
        <v>750</v>
      </c>
      <c r="L78" s="9">
        <f>IFERROR(VLOOKUP(B78,Downloads!B:R,17,0),"-")</f>
        <v>680000</v>
      </c>
      <c r="M78" s="50" t="s">
        <v>2952</v>
      </c>
      <c r="N78" s="50" t="s">
        <v>3255</v>
      </c>
      <c r="O78" s="1">
        <f>IFERROR(VLOOKUP(B78,Downloads!B:FA,11,0), 0)</f>
        <v>0</v>
      </c>
      <c r="P78" s="1">
        <f>IFERROR(VLOOKUP(B78,Downloads!B:FK,21,0),0)</f>
        <v>570000</v>
      </c>
      <c r="Q78" s="1">
        <f>IFERROR(VLOOKUP(B78,#REF!,12,0),0)</f>
        <v>0</v>
      </c>
      <c r="R78" s="39">
        <f t="shared" si="5"/>
        <v>570000</v>
      </c>
      <c r="S78" s="1" t="str">
        <f t="shared" si="8"/>
        <v>같음</v>
      </c>
      <c r="T78" s="41">
        <f t="shared" si="9"/>
        <v>387600000000</v>
      </c>
    </row>
    <row r="79" spans="1:20" ht="114.75" customHeight="1">
      <c r="A79" s="16">
        <v>75</v>
      </c>
      <c r="B79" s="35" t="str">
        <f t="shared" si="10"/>
        <v>2019866</v>
      </c>
      <c r="C79" s="33">
        <v>2019866</v>
      </c>
      <c r="D79" s="7" t="s">
        <v>0</v>
      </c>
      <c r="E79" s="8" t="s">
        <v>33</v>
      </c>
      <c r="F79" s="20" t="s">
        <v>722</v>
      </c>
      <c r="G79" s="7" t="e" vm="75">
        <v>#VALUE!</v>
      </c>
      <c r="H79" s="25" t="s">
        <v>455</v>
      </c>
      <c r="I79" s="26" t="s">
        <v>739</v>
      </c>
      <c r="J79" s="12" t="str">
        <f t="shared" si="7"/>
        <v>2019</v>
      </c>
      <c r="K79" s="6">
        <v>750</v>
      </c>
      <c r="L79" s="9">
        <f>IFERROR(VLOOKUP(B79,Downloads!B:R,17,0),"-")</f>
        <v>520000</v>
      </c>
      <c r="M79" s="50" t="s">
        <v>2952</v>
      </c>
      <c r="N79" s="50" t="s">
        <v>3255</v>
      </c>
      <c r="O79" s="1">
        <f>IFERROR(VLOOKUP(B79,Downloads!B:FA,11,0), 0)</f>
        <v>72</v>
      </c>
      <c r="P79" s="1">
        <f>IFERROR(VLOOKUP(B79,Downloads!B:FK,21,0),0)</f>
        <v>464000</v>
      </c>
      <c r="Q79" s="1">
        <f>IFERROR(VLOOKUP(B79,#REF!,12,0),0)</f>
        <v>0</v>
      </c>
      <c r="R79" s="39">
        <f t="shared" si="5"/>
        <v>464072</v>
      </c>
      <c r="S79" s="1" t="str">
        <f t="shared" si="8"/>
        <v>같음</v>
      </c>
      <c r="T79" s="41">
        <f t="shared" si="9"/>
        <v>241317440000</v>
      </c>
    </row>
    <row r="80" spans="1:20" ht="114.75" customHeight="1">
      <c r="A80" s="16">
        <v>76</v>
      </c>
      <c r="B80" s="35" t="str">
        <f t="shared" si="10"/>
        <v>2019026</v>
      </c>
      <c r="C80" s="33">
        <v>2019026</v>
      </c>
      <c r="D80" s="7" t="s">
        <v>0</v>
      </c>
      <c r="E80" s="8" t="s">
        <v>33</v>
      </c>
      <c r="F80" s="20" t="s">
        <v>721</v>
      </c>
      <c r="G80" s="7" t="e" vm="76">
        <v>#VALUE!</v>
      </c>
      <c r="H80" s="25" t="s">
        <v>362</v>
      </c>
      <c r="I80" s="26" t="s">
        <v>363</v>
      </c>
      <c r="J80" s="12" t="str">
        <f t="shared" si="7"/>
        <v>2019</v>
      </c>
      <c r="K80" s="6">
        <v>750</v>
      </c>
      <c r="L80" s="9" t="str">
        <f>IFERROR(VLOOKUP(B80,Downloads!B:R,17,0),"-")</f>
        <v>-</v>
      </c>
      <c r="M80" s="50" t="s">
        <v>2952</v>
      </c>
      <c r="N80" s="50" t="s">
        <v>3255</v>
      </c>
      <c r="O80" s="1">
        <f>IFERROR(VLOOKUP(B80,Downloads!B:FA,11,0), 0)</f>
        <v>0</v>
      </c>
      <c r="P80" s="1">
        <f>IFERROR(VLOOKUP(B80,Downloads!B:FK,21,0),0)</f>
        <v>0</v>
      </c>
      <c r="Q80" s="1">
        <f>IFERROR(VLOOKUP(B80,#REF!,12,0),0)</f>
        <v>0</v>
      </c>
      <c r="R80" s="39">
        <f t="shared" si="5"/>
        <v>0</v>
      </c>
      <c r="S80" s="1" t="str">
        <f t="shared" si="8"/>
        <v>같음</v>
      </c>
      <c r="T80" s="41">
        <f t="shared" si="9"/>
        <v>0</v>
      </c>
    </row>
    <row r="81" spans="1:22" ht="114.75" customHeight="1">
      <c r="A81" s="16">
        <v>77</v>
      </c>
      <c r="B81" s="35" t="str">
        <f t="shared" si="10"/>
        <v>2017075</v>
      </c>
      <c r="C81" s="33">
        <v>2017075</v>
      </c>
      <c r="D81" s="7" t="s">
        <v>0</v>
      </c>
      <c r="E81" s="8" t="s">
        <v>33</v>
      </c>
      <c r="F81" s="20" t="s">
        <v>720</v>
      </c>
      <c r="G81" s="7" t="e" vm="77">
        <v>#VALUE!</v>
      </c>
      <c r="H81" s="25" t="s">
        <v>600</v>
      </c>
      <c r="I81" s="26" t="s">
        <v>599</v>
      </c>
      <c r="J81" s="12" t="str">
        <f t="shared" si="7"/>
        <v>2017</v>
      </c>
      <c r="K81" s="6">
        <v>750</v>
      </c>
      <c r="L81" s="9" t="str">
        <f>IFERROR(VLOOKUP(B81,Downloads!B:R,17,0),"-")</f>
        <v>-</v>
      </c>
      <c r="M81" s="50" t="s">
        <v>2952</v>
      </c>
      <c r="N81" s="50" t="s">
        <v>3255</v>
      </c>
      <c r="O81" s="1">
        <f>IFERROR(VLOOKUP(B81,Downloads!B:FA,11,0), 0)</f>
        <v>0</v>
      </c>
      <c r="P81" s="1">
        <f>IFERROR(VLOOKUP(B81,Downloads!B:FK,21,0),0)</f>
        <v>0</v>
      </c>
      <c r="Q81" s="1">
        <f>IFERROR(VLOOKUP(B81,#REF!,12,0),0)</f>
        <v>0</v>
      </c>
      <c r="R81" s="39">
        <f t="shared" si="5"/>
        <v>0</v>
      </c>
      <c r="S81" s="1" t="str">
        <f t="shared" si="8"/>
        <v>같음</v>
      </c>
      <c r="T81" s="41">
        <f t="shared" si="9"/>
        <v>0</v>
      </c>
    </row>
    <row r="82" spans="1:22" ht="114.75" customHeight="1">
      <c r="A82" s="16">
        <v>78</v>
      </c>
      <c r="B82" s="35" t="str">
        <f t="shared" si="10"/>
        <v>2020806</v>
      </c>
      <c r="C82" s="33">
        <v>2020806</v>
      </c>
      <c r="D82" s="7" t="s">
        <v>0</v>
      </c>
      <c r="E82" s="8" t="s">
        <v>33</v>
      </c>
      <c r="F82" s="20" t="s">
        <v>719</v>
      </c>
      <c r="G82" s="7" t="e" vm="78">
        <v>#VALUE!</v>
      </c>
      <c r="H82" s="25" t="s">
        <v>126</v>
      </c>
      <c r="I82" s="26" t="s">
        <v>127</v>
      </c>
      <c r="J82" s="12" t="str">
        <f t="shared" si="7"/>
        <v>2020</v>
      </c>
      <c r="K82" s="6">
        <v>750</v>
      </c>
      <c r="L82" s="9" t="str">
        <f>IFERROR(VLOOKUP(B82,Downloads!B:R,17,0),"-")</f>
        <v>-</v>
      </c>
      <c r="M82" s="50" t="s">
        <v>2952</v>
      </c>
      <c r="N82" s="50" t="s">
        <v>3255</v>
      </c>
      <c r="O82" s="1">
        <f>IFERROR(VLOOKUP(B82,Downloads!B:FA,11,0), 0)</f>
        <v>0</v>
      </c>
      <c r="P82" s="1">
        <f>IFERROR(VLOOKUP(B82,Downloads!B:FK,21,0),0)</f>
        <v>0</v>
      </c>
      <c r="Q82" s="1">
        <f>IFERROR(VLOOKUP(B82,#REF!,12,0),0)</f>
        <v>0</v>
      </c>
      <c r="R82" s="39">
        <f t="shared" si="5"/>
        <v>0</v>
      </c>
      <c r="S82" s="1" t="str">
        <f t="shared" si="8"/>
        <v>같음</v>
      </c>
      <c r="T82" s="41">
        <f t="shared" si="9"/>
        <v>0</v>
      </c>
    </row>
    <row r="83" spans="1:22" ht="114.75" customHeight="1">
      <c r="A83" s="16">
        <v>79</v>
      </c>
      <c r="B83" s="35" t="str">
        <f t="shared" si="10"/>
        <v>2020672</v>
      </c>
      <c r="C83" s="33">
        <v>2020672</v>
      </c>
      <c r="D83" s="7" t="s">
        <v>0</v>
      </c>
      <c r="E83" s="8" t="s">
        <v>33</v>
      </c>
      <c r="F83" s="20" t="s">
        <v>718</v>
      </c>
      <c r="G83" s="7" t="e" vm="79">
        <v>#VALUE!</v>
      </c>
      <c r="H83" s="25" t="s">
        <v>456</v>
      </c>
      <c r="I83" s="26" t="s">
        <v>740</v>
      </c>
      <c r="J83" s="12" t="str">
        <f t="shared" si="7"/>
        <v>2020</v>
      </c>
      <c r="K83" s="6">
        <v>750</v>
      </c>
      <c r="L83" s="9">
        <f>IFERROR(VLOOKUP(B83,Downloads!B:R,17,0),"-")</f>
        <v>165000</v>
      </c>
      <c r="M83" s="50" t="s">
        <v>2952</v>
      </c>
      <c r="N83" s="50" t="s">
        <v>3255</v>
      </c>
      <c r="O83" s="1">
        <f>IFERROR(VLOOKUP(B83,Downloads!B:FA,11,0), 0)</f>
        <v>332</v>
      </c>
      <c r="P83" s="1">
        <f>IFERROR(VLOOKUP(B83,Downloads!B:FK,21,0),0)</f>
        <v>150000</v>
      </c>
      <c r="Q83" s="1">
        <f>IFERROR(VLOOKUP(B83,#REF!,12,0),0)</f>
        <v>0</v>
      </c>
      <c r="R83" s="39">
        <f t="shared" si="5"/>
        <v>150332</v>
      </c>
      <c r="S83" s="1" t="str">
        <f t="shared" si="8"/>
        <v>같음</v>
      </c>
      <c r="T83" s="41">
        <f t="shared" si="9"/>
        <v>24804780000</v>
      </c>
    </row>
    <row r="84" spans="1:22" ht="114.75" customHeight="1">
      <c r="A84" s="16">
        <v>80</v>
      </c>
      <c r="B84" s="35" t="str">
        <f t="shared" si="10"/>
        <v>2019020</v>
      </c>
      <c r="C84" s="33">
        <v>2019020</v>
      </c>
      <c r="D84" s="7" t="s">
        <v>0</v>
      </c>
      <c r="E84" s="8" t="s">
        <v>33</v>
      </c>
      <c r="F84" s="20" t="s">
        <v>718</v>
      </c>
      <c r="G84" s="7" t="e" vm="80">
        <v>#VALUE!</v>
      </c>
      <c r="H84" s="25" t="s">
        <v>55</v>
      </c>
      <c r="I84" s="26" t="s">
        <v>847</v>
      </c>
      <c r="J84" s="12" t="str">
        <f t="shared" si="7"/>
        <v>2019</v>
      </c>
      <c r="K84" s="6">
        <v>750</v>
      </c>
      <c r="L84" s="9" t="str">
        <f>IFERROR(VLOOKUP(B84,Downloads!B:R,17,0),"-")</f>
        <v>-</v>
      </c>
      <c r="M84" s="50" t="s">
        <v>2952</v>
      </c>
      <c r="N84" s="50" t="s">
        <v>3255</v>
      </c>
      <c r="O84" s="1">
        <f>IFERROR(VLOOKUP(B84,Downloads!B:FA,11,0), 0)</f>
        <v>0</v>
      </c>
      <c r="P84" s="1">
        <f>IFERROR(VLOOKUP(B84,Downloads!B:FK,21,0),0)</f>
        <v>0</v>
      </c>
      <c r="Q84" s="1">
        <f>IFERROR(VLOOKUP(B84,#REF!,12,0),0)</f>
        <v>0</v>
      </c>
      <c r="R84" s="39">
        <f t="shared" si="5"/>
        <v>0</v>
      </c>
      <c r="S84" s="1" t="str">
        <f t="shared" si="8"/>
        <v>같음</v>
      </c>
      <c r="T84" s="41">
        <f t="shared" si="9"/>
        <v>0</v>
      </c>
    </row>
    <row r="85" spans="1:22" ht="114.75" customHeight="1">
      <c r="A85" s="16">
        <v>81</v>
      </c>
      <c r="B85" s="35" t="str">
        <f t="shared" si="10"/>
        <v>2017822</v>
      </c>
      <c r="C85" s="33">
        <v>2017822</v>
      </c>
      <c r="D85" s="7" t="s">
        <v>0</v>
      </c>
      <c r="E85" s="8" t="s">
        <v>33</v>
      </c>
      <c r="F85" s="20" t="s">
        <v>359</v>
      </c>
      <c r="G85" s="7" t="e" vm="81">
        <v>#VALUE!</v>
      </c>
      <c r="H85" s="25" t="s">
        <v>56</v>
      </c>
      <c r="I85" s="26" t="s">
        <v>741</v>
      </c>
      <c r="J85" s="12" t="str">
        <f t="shared" si="7"/>
        <v>2017</v>
      </c>
      <c r="K85" s="6">
        <v>750</v>
      </c>
      <c r="L85" s="9">
        <f>IFERROR(VLOOKUP(B85,Downloads!B:R,17,0),"-")</f>
        <v>165000</v>
      </c>
      <c r="M85" s="50" t="s">
        <v>2952</v>
      </c>
      <c r="N85" s="50" t="s">
        <v>3255</v>
      </c>
      <c r="O85" s="1">
        <f>IFERROR(VLOOKUP(B85,Downloads!B:FA,11,0), 0)</f>
        <v>70</v>
      </c>
      <c r="P85" s="1">
        <f>IFERROR(VLOOKUP(B85,Downloads!B:FK,21,0),0)</f>
        <v>140000</v>
      </c>
      <c r="Q85" s="1">
        <f>IFERROR(VLOOKUP(B85,#REF!,12,0),0)</f>
        <v>0</v>
      </c>
      <c r="R85" s="39">
        <f t="shared" si="5"/>
        <v>140070</v>
      </c>
      <c r="S85" s="1" t="str">
        <f t="shared" si="8"/>
        <v>같음</v>
      </c>
      <c r="T85" s="41">
        <f t="shared" si="9"/>
        <v>23111550000</v>
      </c>
    </row>
    <row r="86" spans="1:22" ht="114.75" customHeight="1">
      <c r="A86" s="16">
        <v>82</v>
      </c>
      <c r="B86" s="35" t="str">
        <f t="shared" si="10"/>
        <v>2018865</v>
      </c>
      <c r="C86" s="33">
        <v>2018865</v>
      </c>
      <c r="D86" s="7" t="s">
        <v>0</v>
      </c>
      <c r="E86" s="8" t="s">
        <v>33</v>
      </c>
      <c r="F86" s="20" t="s">
        <v>717</v>
      </c>
      <c r="G86" s="7" t="e" vm="82">
        <v>#VALUE!</v>
      </c>
      <c r="H86" s="25" t="s">
        <v>469</v>
      </c>
      <c r="I86" s="26" t="s">
        <v>742</v>
      </c>
      <c r="J86" s="12" t="str">
        <f t="shared" si="7"/>
        <v>2018</v>
      </c>
      <c r="K86" s="6">
        <v>750</v>
      </c>
      <c r="L86" s="9">
        <f>IFERROR(VLOOKUP(B86,Downloads!B:R,17,0),"-")</f>
        <v>270000</v>
      </c>
      <c r="M86" s="50" t="s">
        <v>2952</v>
      </c>
      <c r="N86" s="50" t="s">
        <v>3255</v>
      </c>
      <c r="O86" s="1">
        <f>IFERROR(VLOOKUP(B86,Downloads!B:FA,11,0), 0)</f>
        <v>98</v>
      </c>
      <c r="P86" s="1">
        <f>IFERROR(VLOOKUP(B86,Downloads!B:FK,21,0),0)</f>
        <v>300000</v>
      </c>
      <c r="Q86" s="1">
        <f>IFERROR(VLOOKUP(B86,#REF!,12,0),0)</f>
        <v>0</v>
      </c>
      <c r="R86" s="39">
        <f t="shared" si="5"/>
        <v>300098</v>
      </c>
      <c r="S86" s="1" t="str">
        <f t="shared" si="8"/>
        <v>같음</v>
      </c>
      <c r="T86" s="41">
        <f t="shared" si="9"/>
        <v>81026460000</v>
      </c>
    </row>
    <row r="87" spans="1:22" ht="114.75" customHeight="1">
      <c r="A87" s="16">
        <v>83</v>
      </c>
      <c r="B87" s="35" t="str">
        <f t="shared" si="10"/>
        <v>2017824</v>
      </c>
      <c r="C87" s="33">
        <v>2017824</v>
      </c>
      <c r="D87" s="7" t="s">
        <v>0</v>
      </c>
      <c r="E87" s="8" t="s">
        <v>33</v>
      </c>
      <c r="F87" s="20" t="s">
        <v>716</v>
      </c>
      <c r="G87" s="7" t="e" vm="83">
        <v>#VALUE!</v>
      </c>
      <c r="H87" s="25" t="s">
        <v>43</v>
      </c>
      <c r="I87" s="26" t="s">
        <v>743</v>
      </c>
      <c r="J87" s="12" t="str">
        <f t="shared" si="7"/>
        <v>2017</v>
      </c>
      <c r="K87" s="6">
        <v>750</v>
      </c>
      <c r="L87" s="9">
        <f>IFERROR(VLOOKUP(B87,Downloads!B:R,17,0),"-")</f>
        <v>72000</v>
      </c>
      <c r="M87" s="50" t="s">
        <v>2952</v>
      </c>
      <c r="N87" s="50" t="s">
        <v>3255</v>
      </c>
      <c r="O87" s="1">
        <f>IFERROR(VLOOKUP(B87,Downloads!B:FA,11,0), 0)</f>
        <v>166</v>
      </c>
      <c r="P87" s="1">
        <f>IFERROR(VLOOKUP(B87,Downloads!B:FK,21,0),0)</f>
        <v>64000</v>
      </c>
      <c r="Q87" s="1">
        <f>IFERROR(VLOOKUP(B87,#REF!,12,0),0)</f>
        <v>0</v>
      </c>
      <c r="R87" s="39">
        <f t="shared" si="5"/>
        <v>64166</v>
      </c>
      <c r="S87" s="1" t="str">
        <f t="shared" si="8"/>
        <v>같음</v>
      </c>
      <c r="T87" s="41">
        <f t="shared" si="9"/>
        <v>4619952000</v>
      </c>
    </row>
    <row r="88" spans="1:22" ht="114.75" customHeight="1">
      <c r="A88" s="16">
        <v>84</v>
      </c>
      <c r="B88" s="35" t="str">
        <f t="shared" si="10"/>
        <v>2022024</v>
      </c>
      <c r="C88" s="33">
        <v>2022024</v>
      </c>
      <c r="D88" s="7" t="s">
        <v>0</v>
      </c>
      <c r="E88" s="8" t="s">
        <v>33</v>
      </c>
      <c r="F88" s="20" t="s">
        <v>2</v>
      </c>
      <c r="G88" s="7" t="e" vm="84">
        <v>#VALUE!</v>
      </c>
      <c r="H88" s="25" t="s">
        <v>453</v>
      </c>
      <c r="I88" s="26" t="s">
        <v>413</v>
      </c>
      <c r="J88" s="12" t="str">
        <f t="shared" si="7"/>
        <v>2022</v>
      </c>
      <c r="K88" s="6">
        <v>750</v>
      </c>
      <c r="L88" s="9">
        <f>IFERROR(VLOOKUP(B88,Downloads!B:R,17,0),"-")</f>
        <v>42000</v>
      </c>
      <c r="M88" s="50" t="s">
        <v>2952</v>
      </c>
      <c r="N88" s="50" t="s">
        <v>3255</v>
      </c>
      <c r="O88" s="1">
        <f>IFERROR(VLOOKUP(B88,Downloads!B:FA,11,0), 0)</f>
        <v>0</v>
      </c>
      <c r="P88" s="1">
        <f>IFERROR(VLOOKUP(B88,Downloads!B:FK,21,0),0)</f>
        <v>45000</v>
      </c>
      <c r="Q88" s="1">
        <f>IFERROR(VLOOKUP(B88,#REF!,12,0),0)</f>
        <v>0</v>
      </c>
      <c r="R88" s="39">
        <f t="shared" si="5"/>
        <v>45000</v>
      </c>
      <c r="S88" s="1" t="str">
        <f t="shared" si="8"/>
        <v>같음</v>
      </c>
      <c r="T88" s="41">
        <f t="shared" si="9"/>
        <v>1890000000</v>
      </c>
    </row>
    <row r="89" spans="1:22" ht="114.75" customHeight="1">
      <c r="A89" s="16">
        <v>85</v>
      </c>
      <c r="B89" s="35" t="str">
        <f t="shared" si="10"/>
        <v>2020502</v>
      </c>
      <c r="C89" s="33">
        <v>2020502</v>
      </c>
      <c r="D89" s="7" t="s">
        <v>0</v>
      </c>
      <c r="E89" s="8" t="s">
        <v>33</v>
      </c>
      <c r="F89" s="20" t="s">
        <v>2</v>
      </c>
      <c r="G89" s="7" t="e" vm="85">
        <v>#VALUE!</v>
      </c>
      <c r="H89" s="25" t="s">
        <v>452</v>
      </c>
      <c r="I89" s="26" t="s">
        <v>412</v>
      </c>
      <c r="J89" s="12" t="str">
        <f t="shared" si="7"/>
        <v>2020</v>
      </c>
      <c r="K89" s="6">
        <v>375</v>
      </c>
      <c r="L89" s="9" t="str">
        <f>IFERROR(VLOOKUP(B89,Downloads!B:R,17,0),"-")</f>
        <v>-</v>
      </c>
      <c r="M89" s="50" t="s">
        <v>2952</v>
      </c>
      <c r="N89" s="50" t="s">
        <v>3255</v>
      </c>
      <c r="O89" s="1">
        <f>IFERROR(VLOOKUP(B89,Downloads!B:FA,11,0), 0)</f>
        <v>0</v>
      </c>
      <c r="P89" s="1">
        <f>IFERROR(VLOOKUP(B89,Downloads!B:FK,21,0),0)</f>
        <v>0</v>
      </c>
      <c r="Q89" s="1">
        <f>IFERROR(VLOOKUP(B89,#REF!,12,0),0)</f>
        <v>0</v>
      </c>
      <c r="R89" s="39">
        <f t="shared" si="5"/>
        <v>0</v>
      </c>
      <c r="S89" s="1" t="str">
        <f t="shared" si="8"/>
        <v>같음</v>
      </c>
      <c r="T89" s="41">
        <f t="shared" si="9"/>
        <v>0</v>
      </c>
    </row>
    <row r="90" spans="1:22" ht="114.75" customHeight="1">
      <c r="A90" s="16">
        <v>86</v>
      </c>
      <c r="B90" s="35" t="str">
        <f t="shared" si="10"/>
        <v>2019042</v>
      </c>
      <c r="C90" s="33">
        <v>2019042</v>
      </c>
      <c r="D90" s="7" t="s">
        <v>0</v>
      </c>
      <c r="E90" s="8" t="s">
        <v>358</v>
      </c>
      <c r="F90" s="20" t="s">
        <v>361</v>
      </c>
      <c r="G90" s="7" t="e" vm="86">
        <v>#VALUE!</v>
      </c>
      <c r="H90" s="25" t="s">
        <v>763</v>
      </c>
      <c r="I90" s="26" t="s">
        <v>744</v>
      </c>
      <c r="J90" s="12" t="str">
        <f t="shared" si="7"/>
        <v>2019</v>
      </c>
      <c r="K90" s="6">
        <v>750</v>
      </c>
      <c r="L90" s="9" t="str">
        <f>IFERROR(VLOOKUP(B90,Downloads!B:R,17,0),"-")</f>
        <v>-</v>
      </c>
      <c r="M90" s="50" t="s">
        <v>2953</v>
      </c>
      <c r="N90" s="50" t="s">
        <v>3256</v>
      </c>
      <c r="O90" s="1">
        <f>IFERROR(VLOOKUP(B90,Downloads!B:FA,11,0), 0)</f>
        <v>0</v>
      </c>
      <c r="P90" s="1">
        <f>IFERROR(VLOOKUP(B90,Downloads!B:FK,21,0),0)</f>
        <v>0</v>
      </c>
      <c r="Q90" s="1">
        <f>IFERROR(VLOOKUP(B90,#REF!,12,0),0)</f>
        <v>0</v>
      </c>
      <c r="R90" s="39">
        <f t="shared" si="5"/>
        <v>0</v>
      </c>
      <c r="S90" s="1" t="str">
        <f t="shared" si="8"/>
        <v>같음</v>
      </c>
      <c r="T90" s="41">
        <f t="shared" si="9"/>
        <v>0</v>
      </c>
      <c r="U90" s="1" t="str">
        <f>E90</f>
        <v>Domaine Guy Yvan Et Dufouleur</v>
      </c>
      <c r="V90" s="43">
        <f>SUM(T90:T99)</f>
        <v>52593522000</v>
      </c>
    </row>
    <row r="91" spans="1:22" ht="114.75" customHeight="1">
      <c r="A91" s="16">
        <v>87</v>
      </c>
      <c r="B91" s="35" t="str">
        <f t="shared" si="10"/>
        <v>2019078</v>
      </c>
      <c r="C91" s="33">
        <v>2019078</v>
      </c>
      <c r="D91" s="7" t="s">
        <v>0</v>
      </c>
      <c r="E91" s="8" t="s">
        <v>358</v>
      </c>
      <c r="F91" s="20" t="s">
        <v>360</v>
      </c>
      <c r="G91" s="7" t="e" vm="87">
        <v>#VALUE!</v>
      </c>
      <c r="H91" s="25" t="s">
        <v>764</v>
      </c>
      <c r="I91" s="26" t="s">
        <v>745</v>
      </c>
      <c r="J91" s="12" t="str">
        <f t="shared" si="7"/>
        <v>2019</v>
      </c>
      <c r="K91" s="6">
        <v>750</v>
      </c>
      <c r="L91" s="9">
        <f>IFERROR(VLOOKUP(B91,Downloads!B:R,17,0),"-")</f>
        <v>120000</v>
      </c>
      <c r="M91" s="50" t="s">
        <v>2953</v>
      </c>
      <c r="N91" s="50" t="s">
        <v>3256</v>
      </c>
      <c r="O91" s="1">
        <f>IFERROR(VLOOKUP(B91,Downloads!B:FA,11,0), 0)</f>
        <v>3</v>
      </c>
      <c r="P91" s="1">
        <f>IFERROR(VLOOKUP(B91,Downloads!B:FK,21,0),0)</f>
        <v>92000</v>
      </c>
      <c r="Q91" s="1">
        <f>IFERROR(VLOOKUP(B91,#REF!,12,0),0)</f>
        <v>0</v>
      </c>
      <c r="R91" s="39">
        <f t="shared" si="5"/>
        <v>92003</v>
      </c>
      <c r="S91" s="1" t="str">
        <f t="shared" si="8"/>
        <v>같음</v>
      </c>
      <c r="T91" s="41">
        <f t="shared" si="9"/>
        <v>11040360000</v>
      </c>
    </row>
    <row r="92" spans="1:22" ht="114.75" customHeight="1">
      <c r="A92" s="16">
        <v>88</v>
      </c>
      <c r="B92" s="35" t="str">
        <f t="shared" si="10"/>
        <v>2019080</v>
      </c>
      <c r="C92" s="33">
        <v>2019080</v>
      </c>
      <c r="D92" s="7" t="s">
        <v>0</v>
      </c>
      <c r="E92" s="8" t="s">
        <v>358</v>
      </c>
      <c r="F92" s="20" t="s">
        <v>400</v>
      </c>
      <c r="G92" s="7" t="e" vm="88">
        <v>#VALUE!</v>
      </c>
      <c r="H92" s="25" t="s">
        <v>765</v>
      </c>
      <c r="I92" s="26" t="s">
        <v>690</v>
      </c>
      <c r="J92" s="12" t="str">
        <f t="shared" si="7"/>
        <v>2019</v>
      </c>
      <c r="K92" s="6">
        <v>750</v>
      </c>
      <c r="L92" s="9">
        <f>IFERROR(VLOOKUP(B92,Downloads!B:R,17,0),"-")</f>
        <v>120000</v>
      </c>
      <c r="M92" s="50" t="s">
        <v>2953</v>
      </c>
      <c r="N92" s="50" t="s">
        <v>3256</v>
      </c>
      <c r="O92" s="1">
        <f>IFERROR(VLOOKUP(B92,Downloads!B:FA,11,0), 0)</f>
        <v>1</v>
      </c>
      <c r="P92" s="1">
        <f>IFERROR(VLOOKUP(B92,Downloads!B:FK,21,0),0)</f>
        <v>106000</v>
      </c>
      <c r="Q92" s="1">
        <f>IFERROR(VLOOKUP(B92,#REF!,12,0),0)</f>
        <v>0</v>
      </c>
      <c r="R92" s="39">
        <f t="shared" si="5"/>
        <v>106001</v>
      </c>
      <c r="S92" s="1" t="str">
        <f t="shared" si="8"/>
        <v>같음</v>
      </c>
      <c r="T92" s="41">
        <f t="shared" si="9"/>
        <v>12720120000</v>
      </c>
    </row>
    <row r="93" spans="1:22" ht="114.75" customHeight="1">
      <c r="A93" s="16">
        <v>89</v>
      </c>
      <c r="B93" s="35" t="str">
        <f t="shared" si="10"/>
        <v>2019079</v>
      </c>
      <c r="C93" s="33">
        <v>2019079</v>
      </c>
      <c r="D93" s="7" t="s">
        <v>0</v>
      </c>
      <c r="E93" s="8" t="s">
        <v>358</v>
      </c>
      <c r="F93" s="20" t="s">
        <v>361</v>
      </c>
      <c r="G93" s="7" t="e" vm="89">
        <v>#VALUE!</v>
      </c>
      <c r="H93" s="25" t="s">
        <v>766</v>
      </c>
      <c r="I93" s="26" t="s">
        <v>746</v>
      </c>
      <c r="J93" s="12" t="str">
        <f t="shared" si="7"/>
        <v>2019</v>
      </c>
      <c r="K93" s="6">
        <v>750</v>
      </c>
      <c r="L93" s="9">
        <f>IFERROR(VLOOKUP(B93,Downloads!B:R,17,0),"-")</f>
        <v>110000</v>
      </c>
      <c r="M93" s="50" t="s">
        <v>2953</v>
      </c>
      <c r="N93" s="50" t="s">
        <v>3256</v>
      </c>
      <c r="O93" s="1">
        <f>IFERROR(VLOOKUP(B93,Downloads!B:FA,11,0), 0)</f>
        <v>14</v>
      </c>
      <c r="P93" s="1">
        <f>IFERROR(VLOOKUP(B93,Downloads!B:FK,21,0),0)</f>
        <v>85000</v>
      </c>
      <c r="Q93" s="1">
        <f>IFERROR(VLOOKUP(B93,#REF!,12,0),0)</f>
        <v>0</v>
      </c>
      <c r="R93" s="39">
        <f t="shared" si="5"/>
        <v>85014</v>
      </c>
      <c r="S93" s="1" t="str">
        <f t="shared" si="8"/>
        <v>같음</v>
      </c>
      <c r="T93" s="41">
        <f t="shared" si="9"/>
        <v>9351540000</v>
      </c>
    </row>
    <row r="94" spans="1:22" ht="114.75" customHeight="1">
      <c r="A94" s="16">
        <v>90</v>
      </c>
      <c r="B94" s="35" t="str">
        <f t="shared" si="10"/>
        <v>2019069</v>
      </c>
      <c r="C94" s="33">
        <v>2019069</v>
      </c>
      <c r="D94" s="7" t="s">
        <v>0</v>
      </c>
      <c r="E94" s="8" t="s">
        <v>358</v>
      </c>
      <c r="F94" s="20" t="s">
        <v>359</v>
      </c>
      <c r="G94" s="7" t="e" vm="90">
        <v>#VALUE!</v>
      </c>
      <c r="H94" s="25" t="s">
        <v>767</v>
      </c>
      <c r="I94" s="26" t="s">
        <v>747</v>
      </c>
      <c r="J94" s="12" t="str">
        <f t="shared" si="7"/>
        <v>2019</v>
      </c>
      <c r="K94" s="6">
        <v>750</v>
      </c>
      <c r="L94" s="9">
        <f>IFERROR(VLOOKUP(B94,Downloads!B:R,17,0),"-")</f>
        <v>100000</v>
      </c>
      <c r="M94" s="50" t="s">
        <v>2953</v>
      </c>
      <c r="N94" s="50" t="s">
        <v>3256</v>
      </c>
      <c r="O94" s="1">
        <f>IFERROR(VLOOKUP(B94,Downloads!B:FA,11,0), 0)</f>
        <v>0</v>
      </c>
      <c r="P94" s="1">
        <f>IFERROR(VLOOKUP(B94,Downloads!B:FK,21,0),0)</f>
        <v>77000</v>
      </c>
      <c r="Q94" s="1">
        <f>IFERROR(VLOOKUP(B94,#REF!,12,0),0)</f>
        <v>0</v>
      </c>
      <c r="R94" s="39">
        <f t="shared" si="5"/>
        <v>77000</v>
      </c>
      <c r="S94" s="1" t="str">
        <f t="shared" si="8"/>
        <v>같음</v>
      </c>
      <c r="T94" s="41">
        <f t="shared" si="9"/>
        <v>7700000000</v>
      </c>
    </row>
    <row r="95" spans="1:22" ht="114.75" customHeight="1">
      <c r="A95" s="16">
        <v>91</v>
      </c>
      <c r="B95" s="35" t="str">
        <f t="shared" si="10"/>
        <v>2020083</v>
      </c>
      <c r="C95" s="33">
        <v>2020083</v>
      </c>
      <c r="D95" s="7" t="s">
        <v>0</v>
      </c>
      <c r="E95" s="8" t="s">
        <v>358</v>
      </c>
      <c r="F95" s="20" t="s">
        <v>23</v>
      </c>
      <c r="G95" s="7" t="e" vm="91">
        <v>#VALUE!</v>
      </c>
      <c r="H95" s="25" t="s">
        <v>768</v>
      </c>
      <c r="I95" s="26" t="s">
        <v>748</v>
      </c>
      <c r="J95" s="12" t="str">
        <f t="shared" si="7"/>
        <v>2020</v>
      </c>
      <c r="K95" s="6">
        <v>750</v>
      </c>
      <c r="L95" s="9">
        <f>IFERROR(VLOOKUP(B95,Downloads!B:R,17,0),"-")</f>
        <v>56000</v>
      </c>
      <c r="M95" s="50" t="s">
        <v>2953</v>
      </c>
      <c r="N95" s="50" t="s">
        <v>3256</v>
      </c>
      <c r="O95" s="1">
        <f>IFERROR(VLOOKUP(B95,Downloads!B:FA,11,0), 0)</f>
        <v>207</v>
      </c>
      <c r="P95" s="1">
        <f>IFERROR(VLOOKUP(B95,Downloads!B:FK,21,0),0)</f>
        <v>55000</v>
      </c>
      <c r="Q95" s="1">
        <f>IFERROR(VLOOKUP(B95,#REF!,12,0),0)</f>
        <v>0</v>
      </c>
      <c r="R95" s="39">
        <f t="shared" si="5"/>
        <v>55207</v>
      </c>
      <c r="S95" s="1" t="str">
        <f t="shared" si="8"/>
        <v>같음</v>
      </c>
      <c r="T95" s="41">
        <f t="shared" si="9"/>
        <v>3091592000</v>
      </c>
    </row>
    <row r="96" spans="1:22" ht="114.75" customHeight="1">
      <c r="A96" s="16">
        <v>92</v>
      </c>
      <c r="B96" s="35" t="str">
        <f t="shared" si="10"/>
        <v>2021083</v>
      </c>
      <c r="C96" s="33">
        <v>2021083</v>
      </c>
      <c r="D96" s="7" t="s">
        <v>0</v>
      </c>
      <c r="E96" s="8" t="s">
        <v>358</v>
      </c>
      <c r="F96" s="20" t="s">
        <v>23</v>
      </c>
      <c r="G96" s="7" t="e" vm="92">
        <v>#VALUE!</v>
      </c>
      <c r="H96" s="25" t="s">
        <v>769</v>
      </c>
      <c r="I96" s="26" t="s">
        <v>749</v>
      </c>
      <c r="J96" s="12" t="str">
        <f t="shared" si="7"/>
        <v>2021</v>
      </c>
      <c r="K96" s="6">
        <v>750</v>
      </c>
      <c r="L96" s="9">
        <f>IFERROR(VLOOKUP(B96,Downloads!B:R,17,0),"-")</f>
        <v>45000</v>
      </c>
      <c r="M96" s="50" t="s">
        <v>2953</v>
      </c>
      <c r="N96" s="50" t="s">
        <v>3256</v>
      </c>
      <c r="O96" s="1">
        <f>IFERROR(VLOOKUP(B96,Downloads!B:FA,11,0), 0)</f>
        <v>-2</v>
      </c>
      <c r="P96" s="1">
        <f>IFERROR(VLOOKUP(B96,Downloads!B:FK,21,0),0)</f>
        <v>45000</v>
      </c>
      <c r="Q96" s="1">
        <f>IFERROR(VLOOKUP(B96,#REF!,12,0),0)</f>
        <v>0</v>
      </c>
      <c r="R96" s="39">
        <f t="shared" si="5"/>
        <v>44998</v>
      </c>
      <c r="S96" s="1" t="str">
        <f t="shared" si="8"/>
        <v>같음</v>
      </c>
      <c r="T96" s="41">
        <f t="shared" si="9"/>
        <v>2024910000</v>
      </c>
    </row>
    <row r="97" spans="1:22" ht="114.75" customHeight="1">
      <c r="A97" s="16">
        <v>93</v>
      </c>
      <c r="B97" s="35" t="str">
        <f t="shared" si="10"/>
        <v>3021064</v>
      </c>
      <c r="C97" s="33">
        <v>3021064</v>
      </c>
      <c r="D97" s="7" t="s">
        <v>0</v>
      </c>
      <c r="E97" s="8" t="s">
        <v>358</v>
      </c>
      <c r="F97" s="20" t="s">
        <v>23</v>
      </c>
      <c r="G97" s="7" t="e" vm="93">
        <v>#VALUE!</v>
      </c>
      <c r="H97" s="25" t="s">
        <v>770</v>
      </c>
      <c r="I97" s="26" t="s">
        <v>750</v>
      </c>
      <c r="J97" s="12" t="str">
        <f t="shared" si="7"/>
        <v>2021</v>
      </c>
      <c r="K97" s="6">
        <v>750</v>
      </c>
      <c r="L97" s="9">
        <f>IFERROR(VLOOKUP(B97,Downloads!B:R,17,0),"-")</f>
        <v>56000</v>
      </c>
      <c r="M97" s="50" t="s">
        <v>2953</v>
      </c>
      <c r="N97" s="50" t="s">
        <v>3256</v>
      </c>
      <c r="O97" s="1">
        <f>IFERROR(VLOOKUP(B97,Downloads!B:FA,11,0), 0)</f>
        <v>0</v>
      </c>
      <c r="P97" s="1">
        <f>IFERROR(VLOOKUP(B97,Downloads!B:FK,21,0),0)</f>
        <v>55000</v>
      </c>
      <c r="Q97" s="1">
        <f>IFERROR(VLOOKUP(B97,#REF!,12,0),0)</f>
        <v>0</v>
      </c>
      <c r="R97" s="39">
        <f t="shared" si="5"/>
        <v>55000</v>
      </c>
      <c r="S97" s="1" t="str">
        <f t="shared" si="8"/>
        <v>같음</v>
      </c>
      <c r="T97" s="41">
        <f t="shared" si="9"/>
        <v>3080000000</v>
      </c>
    </row>
    <row r="98" spans="1:22" ht="114.75" customHeight="1">
      <c r="A98" s="16">
        <v>94</v>
      </c>
      <c r="B98" s="35" t="str">
        <f t="shared" si="10"/>
        <v>3021851</v>
      </c>
      <c r="C98" s="33">
        <v>3021851</v>
      </c>
      <c r="D98" s="7" t="s">
        <v>0</v>
      </c>
      <c r="E98" s="8" t="s">
        <v>358</v>
      </c>
      <c r="F98" s="20" t="s">
        <v>23</v>
      </c>
      <c r="G98" s="7" t="e" vm="94">
        <v>#VALUE!</v>
      </c>
      <c r="H98" s="25" t="s">
        <v>771</v>
      </c>
      <c r="I98" s="26" t="s">
        <v>751</v>
      </c>
      <c r="J98" s="12" t="str">
        <f t="shared" si="7"/>
        <v>2021</v>
      </c>
      <c r="K98" s="6">
        <v>750</v>
      </c>
      <c r="L98" s="9">
        <f>IFERROR(VLOOKUP(B98,Downloads!B:R,17,0),"-")</f>
        <v>45000</v>
      </c>
      <c r="M98" s="50" t="s">
        <v>2953</v>
      </c>
      <c r="N98" s="50" t="s">
        <v>3256</v>
      </c>
      <c r="O98" s="1">
        <f>IFERROR(VLOOKUP(B98,Downloads!B:FA,11,0), 0)</f>
        <v>0</v>
      </c>
      <c r="P98" s="1">
        <f>IFERROR(VLOOKUP(B98,Downloads!B:FK,21,0),0)</f>
        <v>45000</v>
      </c>
      <c r="Q98" s="1">
        <f>IFERROR(VLOOKUP(B98,#REF!,12,0),0)</f>
        <v>0</v>
      </c>
      <c r="R98" s="39">
        <f t="shared" si="5"/>
        <v>45000</v>
      </c>
      <c r="S98" s="1" t="str">
        <f t="shared" si="8"/>
        <v>같음</v>
      </c>
      <c r="T98" s="41">
        <f t="shared" si="9"/>
        <v>2025000000</v>
      </c>
    </row>
    <row r="99" spans="1:22" ht="114.75" customHeight="1">
      <c r="A99" s="16">
        <v>95</v>
      </c>
      <c r="B99" s="35" t="str">
        <f t="shared" si="10"/>
        <v>3020068</v>
      </c>
      <c r="C99" s="33">
        <v>3020068</v>
      </c>
      <c r="D99" s="7" t="s">
        <v>0</v>
      </c>
      <c r="E99" s="8" t="s">
        <v>358</v>
      </c>
      <c r="F99" s="20" t="s">
        <v>715</v>
      </c>
      <c r="G99" s="7" t="e" vm="95">
        <v>#VALUE!</v>
      </c>
      <c r="H99" s="25" t="s">
        <v>772</v>
      </c>
      <c r="I99" s="26" t="s">
        <v>752</v>
      </c>
      <c r="J99" s="12" t="str">
        <f t="shared" si="7"/>
        <v>2020</v>
      </c>
      <c r="K99" s="6">
        <v>750</v>
      </c>
      <c r="L99" s="9">
        <f>IFERROR(VLOOKUP(B99,Downloads!B:R,17,0),"-")</f>
        <v>40000</v>
      </c>
      <c r="M99" s="50" t="s">
        <v>2953</v>
      </c>
      <c r="N99" s="50" t="s">
        <v>3256</v>
      </c>
      <c r="O99" s="1">
        <f>IFERROR(VLOOKUP(B99,Downloads!B:FA,11,0), 0)</f>
        <v>0</v>
      </c>
      <c r="P99" s="1">
        <f>IFERROR(VLOOKUP(B99,Downloads!B:FK,21,0),0)</f>
        <v>39000</v>
      </c>
      <c r="Q99" s="1">
        <f>IFERROR(VLOOKUP(B99,#REF!,12,0),0)</f>
        <v>0</v>
      </c>
      <c r="R99" s="39">
        <f t="shared" si="5"/>
        <v>39000</v>
      </c>
      <c r="S99" s="1" t="str">
        <f t="shared" si="8"/>
        <v>같음</v>
      </c>
      <c r="T99" s="41">
        <f t="shared" si="9"/>
        <v>1560000000</v>
      </c>
    </row>
    <row r="100" spans="1:22" ht="114.75" customHeight="1">
      <c r="A100" s="16">
        <v>96</v>
      </c>
      <c r="B100" s="35" t="str">
        <f t="shared" si="10"/>
        <v>3022501</v>
      </c>
      <c r="C100" s="33">
        <v>3022501</v>
      </c>
      <c r="D100" s="7" t="s">
        <v>0</v>
      </c>
      <c r="E100" s="8" t="s">
        <v>115</v>
      </c>
      <c r="F100" s="20" t="s">
        <v>1601</v>
      </c>
      <c r="G100" s="7" t="e" vm="96">
        <v>#VALUE!</v>
      </c>
      <c r="H100" s="25" t="s">
        <v>665</v>
      </c>
      <c r="I100" s="26" t="s">
        <v>664</v>
      </c>
      <c r="J100" s="12" t="str">
        <f t="shared" si="7"/>
        <v>2022</v>
      </c>
      <c r="K100" s="6">
        <v>750</v>
      </c>
      <c r="L100" s="9">
        <f>IFERROR(VLOOKUP(B100,Downloads!B:R,17,0),"-")</f>
        <v>2900000</v>
      </c>
      <c r="M100" s="50" t="s">
        <v>2954</v>
      </c>
      <c r="N100" s="50" t="s">
        <v>3257</v>
      </c>
      <c r="O100" s="1">
        <f>IFERROR(VLOOKUP(B100,Downloads!B:FA,11,0), 0)</f>
        <v>0</v>
      </c>
      <c r="P100" s="1">
        <f>IFERROR(VLOOKUP(B100,Downloads!B:FK,21,0),0)</f>
        <v>3200000</v>
      </c>
      <c r="Q100" s="1">
        <f>IFERROR(VLOOKUP(B100,#REF!,12,0),0)</f>
        <v>0</v>
      </c>
      <c r="R100" s="39">
        <f t="shared" si="5"/>
        <v>3200000</v>
      </c>
      <c r="S100" s="1" t="str">
        <f t="shared" si="8"/>
        <v>같음</v>
      </c>
      <c r="T100" s="41">
        <f t="shared" si="9"/>
        <v>9280000000000</v>
      </c>
      <c r="U100" s="1" t="str">
        <f>E100</f>
        <v>Vincent Girardin</v>
      </c>
      <c r="V100" s="43">
        <f>SUM(T100:T121)</f>
        <v>18942433033000</v>
      </c>
    </row>
    <row r="101" spans="1:22" ht="114.75" customHeight="1">
      <c r="A101" s="16">
        <v>97</v>
      </c>
      <c r="B101" s="35" t="str">
        <f t="shared" si="10"/>
        <v>3022501</v>
      </c>
      <c r="C101" s="33">
        <v>3022501</v>
      </c>
      <c r="D101" s="7" t="s">
        <v>0</v>
      </c>
      <c r="E101" s="8" t="s">
        <v>115</v>
      </c>
      <c r="F101" s="20" t="s">
        <v>707</v>
      </c>
      <c r="G101" s="7" t="e" vm="97">
        <v>#VALUE!</v>
      </c>
      <c r="H101" s="25" t="s">
        <v>667</v>
      </c>
      <c r="I101" s="26" t="s">
        <v>666</v>
      </c>
      <c r="J101" s="12" t="str">
        <f t="shared" si="7"/>
        <v>2022</v>
      </c>
      <c r="K101" s="6">
        <v>750</v>
      </c>
      <c r="L101" s="9">
        <f>IFERROR(VLOOKUP(B101,Downloads!B:R,17,0),"-")</f>
        <v>2900000</v>
      </c>
      <c r="M101" s="50" t="s">
        <v>2954</v>
      </c>
      <c r="N101" s="50" t="s">
        <v>3257</v>
      </c>
      <c r="O101" s="1">
        <f>IFERROR(VLOOKUP(B101,Downloads!B:FA,11,0), 0)</f>
        <v>0</v>
      </c>
      <c r="P101" s="1">
        <f>IFERROR(VLOOKUP(B101,Downloads!B:FK,21,0),0)</f>
        <v>3200000</v>
      </c>
      <c r="Q101" s="1">
        <f>IFERROR(VLOOKUP(B101,#REF!,12,0),0)</f>
        <v>0</v>
      </c>
      <c r="R101" s="39">
        <f t="shared" ref="R101:R142" si="11">IFERROR(SUM(O101:P101)/IF(Q101&lt;=0, 1, Q101), 0)</f>
        <v>3200000</v>
      </c>
      <c r="S101" s="1" t="str">
        <f t="shared" si="8"/>
        <v>같음</v>
      </c>
      <c r="T101" s="41">
        <f t="shared" si="9"/>
        <v>9280000000000</v>
      </c>
    </row>
    <row r="102" spans="1:22" ht="114.75" customHeight="1">
      <c r="A102" s="16">
        <v>98</v>
      </c>
      <c r="B102" s="35" t="str">
        <f t="shared" si="10"/>
        <v>3022641</v>
      </c>
      <c r="C102" s="33">
        <v>3022641</v>
      </c>
      <c r="D102" s="7" t="s">
        <v>0</v>
      </c>
      <c r="E102" s="8" t="s">
        <v>115</v>
      </c>
      <c r="F102" s="20" t="s">
        <v>704</v>
      </c>
      <c r="G102" s="7" t="e" vm="98">
        <v>#VALUE!</v>
      </c>
      <c r="H102" s="25" t="s">
        <v>406</v>
      </c>
      <c r="I102" s="26" t="s">
        <v>407</v>
      </c>
      <c r="J102" s="12" t="str">
        <f t="shared" si="7"/>
        <v>2022</v>
      </c>
      <c r="K102" s="6">
        <v>750</v>
      </c>
      <c r="L102" s="9" t="str">
        <f>IFERROR(VLOOKUP(B102,Downloads!B:R,17,0),"-")</f>
        <v>-</v>
      </c>
      <c r="M102" s="50" t="s">
        <v>2954</v>
      </c>
      <c r="N102" s="50" t="s">
        <v>3257</v>
      </c>
      <c r="O102" s="1">
        <f>IFERROR(VLOOKUP(B102,Downloads!B:FA,11,0), 0)</f>
        <v>0</v>
      </c>
      <c r="P102" s="1">
        <f>IFERROR(VLOOKUP(B102,Downloads!B:FK,21,0),0)</f>
        <v>0</v>
      </c>
      <c r="Q102" s="1">
        <f>IFERROR(VLOOKUP(B102,#REF!,12,0),0)</f>
        <v>0</v>
      </c>
      <c r="R102" s="39">
        <f t="shared" si="11"/>
        <v>0</v>
      </c>
      <c r="S102" s="1" t="str">
        <f t="shared" si="8"/>
        <v>같음</v>
      </c>
      <c r="T102" s="41">
        <f t="shared" si="9"/>
        <v>0</v>
      </c>
    </row>
    <row r="103" spans="1:22" ht="114.75" customHeight="1">
      <c r="A103" s="16">
        <v>99</v>
      </c>
      <c r="B103" s="35" t="str">
        <f t="shared" si="10"/>
        <v>3022452</v>
      </c>
      <c r="C103" s="33">
        <v>3022452</v>
      </c>
      <c r="D103" s="7" t="s">
        <v>0</v>
      </c>
      <c r="E103" s="8" t="s">
        <v>115</v>
      </c>
      <c r="F103" s="20" t="s">
        <v>707</v>
      </c>
      <c r="G103" s="7" t="e" vm="99">
        <v>#VALUE!</v>
      </c>
      <c r="H103" s="25" t="s">
        <v>658</v>
      </c>
      <c r="I103" s="26" t="s">
        <v>663</v>
      </c>
      <c r="J103" s="12" t="str">
        <f t="shared" si="7"/>
        <v>2022</v>
      </c>
      <c r="K103" s="6">
        <v>750</v>
      </c>
      <c r="L103" s="9">
        <f>IFERROR(VLOOKUP(B103,Downloads!B:R,17,0),"-")</f>
        <v>270000</v>
      </c>
      <c r="M103" s="50" t="s">
        <v>2954</v>
      </c>
      <c r="N103" s="50" t="s">
        <v>3257</v>
      </c>
      <c r="O103" s="1">
        <f>IFERROR(VLOOKUP(B103,Downloads!B:FA,11,0), 0)</f>
        <v>13</v>
      </c>
      <c r="P103" s="1">
        <f>IFERROR(VLOOKUP(B103,Downloads!B:FK,21,0),0)</f>
        <v>300000</v>
      </c>
      <c r="Q103" s="1">
        <f>IFERROR(VLOOKUP(B103,#REF!,12,0),0)</f>
        <v>0</v>
      </c>
      <c r="R103" s="39">
        <f t="shared" si="11"/>
        <v>300013</v>
      </c>
      <c r="S103" s="1" t="str">
        <f t="shared" si="8"/>
        <v>같음</v>
      </c>
      <c r="T103" s="41">
        <f t="shared" si="9"/>
        <v>81003510000</v>
      </c>
    </row>
    <row r="104" spans="1:22" ht="114.75" customHeight="1">
      <c r="A104" s="16">
        <v>100</v>
      </c>
      <c r="B104" s="35" t="str">
        <f t="shared" si="10"/>
        <v>3022550</v>
      </c>
      <c r="C104" s="33">
        <v>3022550</v>
      </c>
      <c r="D104" s="7" t="s">
        <v>0</v>
      </c>
      <c r="E104" s="8" t="s">
        <v>115</v>
      </c>
      <c r="F104" s="20" t="s">
        <v>707</v>
      </c>
      <c r="G104" s="7" t="e" vm="100">
        <v>#VALUE!</v>
      </c>
      <c r="H104" s="25" t="s">
        <v>668</v>
      </c>
      <c r="I104" s="26" t="s">
        <v>662</v>
      </c>
      <c r="J104" s="12" t="str">
        <f t="shared" si="7"/>
        <v>2022</v>
      </c>
      <c r="K104" s="6">
        <v>750</v>
      </c>
      <c r="L104" s="9" t="str">
        <f>IFERROR(VLOOKUP(B104,Downloads!B:R,17,0),"-")</f>
        <v>-</v>
      </c>
      <c r="M104" s="50" t="s">
        <v>2954</v>
      </c>
      <c r="N104" s="50" t="s">
        <v>3257</v>
      </c>
      <c r="O104" s="1">
        <f>IFERROR(VLOOKUP(B104,Downloads!B:FA,11,0), 0)</f>
        <v>0</v>
      </c>
      <c r="P104" s="1">
        <f>IFERROR(VLOOKUP(B104,Downloads!B:FK,21,0),0)</f>
        <v>0</v>
      </c>
      <c r="Q104" s="1">
        <f>IFERROR(VLOOKUP(B104,#REF!,12,0),0)</f>
        <v>0</v>
      </c>
      <c r="R104" s="39">
        <f t="shared" si="11"/>
        <v>0</v>
      </c>
      <c r="S104" s="1" t="str">
        <f t="shared" si="8"/>
        <v>같음</v>
      </c>
      <c r="T104" s="41">
        <f t="shared" si="9"/>
        <v>0</v>
      </c>
    </row>
    <row r="105" spans="1:22" ht="114.75" customHeight="1">
      <c r="A105" s="16">
        <v>101</v>
      </c>
      <c r="B105" s="35" t="str">
        <f t="shared" si="10"/>
        <v>3022439</v>
      </c>
      <c r="C105" s="33">
        <v>3022439</v>
      </c>
      <c r="D105" s="7" t="s">
        <v>0</v>
      </c>
      <c r="E105" s="8" t="s">
        <v>115</v>
      </c>
      <c r="F105" s="20" t="s">
        <v>703</v>
      </c>
      <c r="G105" s="7" t="e" vm="101">
        <v>#VALUE!</v>
      </c>
      <c r="H105" s="25" t="s">
        <v>122</v>
      </c>
      <c r="I105" s="26" t="s">
        <v>123</v>
      </c>
      <c r="J105" s="12" t="str">
        <f t="shared" si="7"/>
        <v>2022</v>
      </c>
      <c r="K105" s="6">
        <v>750</v>
      </c>
      <c r="L105" s="9">
        <f>IFERROR(VLOOKUP(B105,Downloads!B:R,17,0),"-")</f>
        <v>255000</v>
      </c>
      <c r="M105" s="50" t="s">
        <v>2954</v>
      </c>
      <c r="N105" s="50" t="s">
        <v>3257</v>
      </c>
      <c r="O105" s="1">
        <f>IFERROR(VLOOKUP(B105,Downloads!B:FA,11,0), 0)</f>
        <v>115</v>
      </c>
      <c r="P105" s="1">
        <f>IFERROR(VLOOKUP(B105,Downloads!B:FK,21,0),0)</f>
        <v>290000</v>
      </c>
      <c r="Q105" s="1">
        <f>IFERROR(VLOOKUP(B105,#REF!,12,0),0)</f>
        <v>0</v>
      </c>
      <c r="R105" s="39">
        <f t="shared" si="11"/>
        <v>290115</v>
      </c>
      <c r="S105" s="1" t="str">
        <f t="shared" si="8"/>
        <v>같음</v>
      </c>
      <c r="T105" s="41">
        <f t="shared" si="9"/>
        <v>73979325000</v>
      </c>
    </row>
    <row r="106" spans="1:22" ht="114.75" customHeight="1">
      <c r="A106" s="16">
        <v>102</v>
      </c>
      <c r="B106" s="35" t="str">
        <f t="shared" si="10"/>
        <v>3022047</v>
      </c>
      <c r="C106" s="33">
        <v>3022047</v>
      </c>
      <c r="D106" s="7" t="s">
        <v>0</v>
      </c>
      <c r="E106" s="8" t="s">
        <v>115</v>
      </c>
      <c r="F106" s="20" t="s">
        <v>703</v>
      </c>
      <c r="G106" s="7" t="e" vm="102">
        <v>#VALUE!</v>
      </c>
      <c r="H106" s="25" t="s">
        <v>309</v>
      </c>
      <c r="I106" s="26" t="s">
        <v>753</v>
      </c>
      <c r="J106" s="12" t="str">
        <f t="shared" si="7"/>
        <v>2022</v>
      </c>
      <c r="K106" s="6">
        <v>750</v>
      </c>
      <c r="L106" s="9">
        <f>IFERROR(VLOOKUP(B106,Downloads!B:R,17,0),"-")</f>
        <v>195000</v>
      </c>
      <c r="M106" s="50" t="s">
        <v>2954</v>
      </c>
      <c r="N106" s="50" t="s">
        <v>3257</v>
      </c>
      <c r="O106" s="1">
        <f>IFERROR(VLOOKUP(B106,Downloads!B:FA,11,0), 0)</f>
        <v>10</v>
      </c>
      <c r="P106" s="1">
        <f>IFERROR(VLOOKUP(B106,Downloads!B:FK,21,0),0)</f>
        <v>220000</v>
      </c>
      <c r="Q106" s="1">
        <f>IFERROR(VLOOKUP(B106,#REF!,12,0),0)</f>
        <v>0</v>
      </c>
      <c r="R106" s="39">
        <f t="shared" si="11"/>
        <v>220010</v>
      </c>
      <c r="S106" s="1" t="str">
        <f t="shared" si="8"/>
        <v>같음</v>
      </c>
      <c r="T106" s="41">
        <f t="shared" si="9"/>
        <v>42901950000</v>
      </c>
    </row>
    <row r="107" spans="1:22" ht="114.75" customHeight="1">
      <c r="A107" s="16">
        <v>103</v>
      </c>
      <c r="B107" s="35" t="str">
        <f t="shared" si="10"/>
        <v>3022601</v>
      </c>
      <c r="C107" s="33">
        <v>3022601</v>
      </c>
      <c r="D107" s="7" t="s">
        <v>0</v>
      </c>
      <c r="E107" s="8" t="s">
        <v>115</v>
      </c>
      <c r="F107" s="20" t="s">
        <v>703</v>
      </c>
      <c r="G107" s="7" t="e" vm="103">
        <v>#VALUE!</v>
      </c>
      <c r="H107" s="25" t="s">
        <v>655</v>
      </c>
      <c r="I107" s="26" t="s">
        <v>654</v>
      </c>
      <c r="J107" s="12" t="str">
        <f t="shared" si="7"/>
        <v>2022</v>
      </c>
      <c r="K107" s="6">
        <v>750</v>
      </c>
      <c r="L107" s="9">
        <f>IFERROR(VLOOKUP(B107,Downloads!B:R,17,0),"-")</f>
        <v>210000</v>
      </c>
      <c r="M107" s="50" t="s">
        <v>2954</v>
      </c>
      <c r="N107" s="50" t="s">
        <v>3257</v>
      </c>
      <c r="O107" s="1">
        <f>IFERROR(VLOOKUP(B107,Downloads!B:FA,11,0), 0)</f>
        <v>44</v>
      </c>
      <c r="P107" s="1">
        <f>IFERROR(VLOOKUP(B107,Downloads!B:FK,21,0),0)</f>
        <v>240000</v>
      </c>
      <c r="Q107" s="1">
        <f>IFERROR(VLOOKUP(B107,#REF!,12,0),0)</f>
        <v>0</v>
      </c>
      <c r="R107" s="39">
        <f t="shared" si="11"/>
        <v>240044</v>
      </c>
      <c r="S107" s="1" t="str">
        <f t="shared" si="8"/>
        <v>같음</v>
      </c>
      <c r="T107" s="41">
        <f t="shared" si="9"/>
        <v>50409240000</v>
      </c>
    </row>
    <row r="108" spans="1:22" ht="114.75" customHeight="1">
      <c r="A108" s="16">
        <v>104</v>
      </c>
      <c r="B108" s="35" t="str">
        <f t="shared" si="10"/>
        <v>3022540</v>
      </c>
      <c r="C108" s="33">
        <v>3022540</v>
      </c>
      <c r="D108" s="7" t="s">
        <v>0</v>
      </c>
      <c r="E108" s="8" t="s">
        <v>115</v>
      </c>
      <c r="F108" s="20" t="s">
        <v>703</v>
      </c>
      <c r="G108" s="7" t="e" vm="104">
        <v>#VALUE!</v>
      </c>
      <c r="H108" s="25" t="s">
        <v>657</v>
      </c>
      <c r="I108" s="26" t="s">
        <v>656</v>
      </c>
      <c r="J108" s="12" t="str">
        <f t="shared" si="7"/>
        <v>2022</v>
      </c>
      <c r="K108" s="6">
        <v>750</v>
      </c>
      <c r="L108" s="9">
        <f>IFERROR(VLOOKUP(B108,Downloads!B:R,17,0),"-")</f>
        <v>195000</v>
      </c>
      <c r="M108" s="50" t="s">
        <v>2954</v>
      </c>
      <c r="N108" s="50" t="s">
        <v>3257</v>
      </c>
      <c r="O108" s="1">
        <f>IFERROR(VLOOKUP(B108,Downloads!B:FA,11,0), 0)</f>
        <v>46</v>
      </c>
      <c r="P108" s="1">
        <f>IFERROR(VLOOKUP(B108,Downloads!B:FK,21,0),0)</f>
        <v>220000</v>
      </c>
      <c r="Q108" s="1">
        <f>IFERROR(VLOOKUP(B108,#REF!,12,0),0)</f>
        <v>0</v>
      </c>
      <c r="R108" s="39">
        <f t="shared" si="11"/>
        <v>220046</v>
      </c>
      <c r="S108" s="1" t="str">
        <f t="shared" si="8"/>
        <v>같음</v>
      </c>
      <c r="T108" s="41">
        <f t="shared" si="9"/>
        <v>42908970000</v>
      </c>
    </row>
    <row r="109" spans="1:22" ht="114.75" customHeight="1">
      <c r="A109" s="16">
        <v>105</v>
      </c>
      <c r="B109" s="35" t="str">
        <f t="shared" si="10"/>
        <v>3022441</v>
      </c>
      <c r="C109" s="33">
        <v>3022441</v>
      </c>
      <c r="D109" s="7" t="s">
        <v>0</v>
      </c>
      <c r="E109" s="8" t="s">
        <v>115</v>
      </c>
      <c r="F109" s="20" t="s">
        <v>714</v>
      </c>
      <c r="G109" s="7" t="e" vm="105">
        <v>#VALUE!</v>
      </c>
      <c r="H109" s="25" t="s">
        <v>403</v>
      </c>
      <c r="I109" s="26" t="s">
        <v>661</v>
      </c>
      <c r="J109" s="12" t="str">
        <f t="shared" si="7"/>
        <v>2022</v>
      </c>
      <c r="K109" s="6">
        <v>750</v>
      </c>
      <c r="L109" s="9" t="str">
        <f>IFERROR(VLOOKUP(B109,Downloads!B:R,17,0),"-")</f>
        <v>-</v>
      </c>
      <c r="M109" s="50" t="s">
        <v>2954</v>
      </c>
      <c r="N109" s="50" t="s">
        <v>3257</v>
      </c>
      <c r="O109" s="1">
        <f>IFERROR(VLOOKUP(B109,Downloads!B:FA,11,0), 0)</f>
        <v>0</v>
      </c>
      <c r="P109" s="1">
        <f>IFERROR(VLOOKUP(B109,Downloads!B:FK,21,0),0)</f>
        <v>0</v>
      </c>
      <c r="Q109" s="1">
        <f>IFERROR(VLOOKUP(B109,#REF!,12,0),0)</f>
        <v>0</v>
      </c>
      <c r="R109" s="39">
        <f t="shared" si="11"/>
        <v>0</v>
      </c>
      <c r="S109" s="1" t="str">
        <f t="shared" si="8"/>
        <v>같음</v>
      </c>
      <c r="T109" s="41">
        <f t="shared" si="9"/>
        <v>0</v>
      </c>
    </row>
    <row r="110" spans="1:22" ht="114.75" customHeight="1">
      <c r="A110" s="16">
        <v>106</v>
      </c>
      <c r="B110" s="35" t="str">
        <f t="shared" si="10"/>
        <v>3022843</v>
      </c>
      <c r="C110" s="33">
        <v>3022843</v>
      </c>
      <c r="D110" s="7" t="s">
        <v>0</v>
      </c>
      <c r="E110" s="8" t="s">
        <v>115</v>
      </c>
      <c r="F110" s="20" t="s">
        <v>713</v>
      </c>
      <c r="G110" s="7" t="e" vm="106">
        <v>#VALUE!</v>
      </c>
      <c r="H110" s="25" t="s">
        <v>175</v>
      </c>
      <c r="I110" s="26" t="s">
        <v>174</v>
      </c>
      <c r="J110" s="12" t="str">
        <f t="shared" si="7"/>
        <v>2022</v>
      </c>
      <c r="K110" s="6">
        <v>750</v>
      </c>
      <c r="L110" s="9" t="str">
        <f>IFERROR(VLOOKUP(B110,Downloads!B:R,17,0),"-")</f>
        <v>-</v>
      </c>
      <c r="M110" s="50" t="s">
        <v>2954</v>
      </c>
      <c r="N110" s="50" t="s">
        <v>3257</v>
      </c>
      <c r="O110" s="1">
        <f>IFERROR(VLOOKUP(B110,Downloads!B:FA,11,0), 0)</f>
        <v>0</v>
      </c>
      <c r="P110" s="1">
        <f>IFERROR(VLOOKUP(B110,Downloads!B:FK,21,0),0)</f>
        <v>0</v>
      </c>
      <c r="Q110" s="1">
        <f>IFERROR(VLOOKUP(B110,#REF!,12,0),0)</f>
        <v>0</v>
      </c>
      <c r="R110" s="39">
        <f t="shared" si="11"/>
        <v>0</v>
      </c>
      <c r="S110" s="1" t="str">
        <f t="shared" si="8"/>
        <v>같음</v>
      </c>
      <c r="T110" s="41">
        <f t="shared" si="9"/>
        <v>0</v>
      </c>
    </row>
    <row r="111" spans="1:22" ht="114.75" customHeight="1">
      <c r="A111" s="16">
        <v>107</v>
      </c>
      <c r="B111" s="35" t="str">
        <f t="shared" si="10"/>
        <v>3021841</v>
      </c>
      <c r="C111" s="33">
        <v>3021841</v>
      </c>
      <c r="D111" s="7" t="s">
        <v>0</v>
      </c>
      <c r="E111" s="8" t="s">
        <v>115</v>
      </c>
      <c r="F111" s="20" t="s">
        <v>650</v>
      </c>
      <c r="G111" s="7" t="e" vm="107">
        <v>#VALUE!</v>
      </c>
      <c r="H111" s="25" t="s">
        <v>118</v>
      </c>
      <c r="I111" s="26" t="s">
        <v>119</v>
      </c>
      <c r="J111" s="12" t="str">
        <f t="shared" si="7"/>
        <v>2021</v>
      </c>
      <c r="K111" s="6">
        <v>750</v>
      </c>
      <c r="L111" s="9" t="str">
        <f>IFERROR(VLOOKUP(B111,Downloads!B:R,17,0),"-")</f>
        <v>-</v>
      </c>
      <c r="M111" s="50" t="s">
        <v>2954</v>
      </c>
      <c r="N111" s="50" t="s">
        <v>3257</v>
      </c>
      <c r="O111" s="1">
        <f>IFERROR(VLOOKUP(B111,Downloads!B:FA,11,0), 0)</f>
        <v>0</v>
      </c>
      <c r="P111" s="1">
        <f>IFERROR(VLOOKUP(B111,Downloads!B:FK,21,0),0)</f>
        <v>0</v>
      </c>
      <c r="Q111" s="1">
        <f>IFERROR(VLOOKUP(B111,#REF!,12,0),0)</f>
        <v>0</v>
      </c>
      <c r="R111" s="39">
        <f t="shared" si="11"/>
        <v>0</v>
      </c>
      <c r="S111" s="1" t="str">
        <f t="shared" si="8"/>
        <v>같음</v>
      </c>
      <c r="T111" s="41">
        <f t="shared" si="9"/>
        <v>0</v>
      </c>
    </row>
    <row r="112" spans="1:22" ht="114.75" customHeight="1">
      <c r="A112" s="16">
        <v>108</v>
      </c>
      <c r="B112" s="35" t="str">
        <f t="shared" si="10"/>
        <v>3021440</v>
      </c>
      <c r="C112" s="33">
        <v>3021440</v>
      </c>
      <c r="D112" s="7" t="s">
        <v>0</v>
      </c>
      <c r="E112" s="8" t="s">
        <v>115</v>
      </c>
      <c r="F112" s="20" t="s">
        <v>2</v>
      </c>
      <c r="G112" s="7" t="e" vm="108">
        <v>#VALUE!</v>
      </c>
      <c r="H112" s="25" t="s">
        <v>142</v>
      </c>
      <c r="I112" s="26" t="s">
        <v>143</v>
      </c>
      <c r="J112" s="12" t="str">
        <f t="shared" si="7"/>
        <v>2021</v>
      </c>
      <c r="K112" s="6">
        <v>750</v>
      </c>
      <c r="L112" s="9" t="str">
        <f>IFERROR(VLOOKUP(B112,Downloads!B:R,17,0),"-")</f>
        <v>-</v>
      </c>
      <c r="M112" s="50" t="s">
        <v>2954</v>
      </c>
      <c r="N112" s="50" t="s">
        <v>3257</v>
      </c>
      <c r="O112" s="1">
        <f>IFERROR(VLOOKUP(B112,Downloads!B:FA,11,0), 0)</f>
        <v>0</v>
      </c>
      <c r="P112" s="1">
        <f>IFERROR(VLOOKUP(B112,Downloads!B:FK,21,0),0)</f>
        <v>0</v>
      </c>
      <c r="Q112" s="1">
        <f>IFERROR(VLOOKUP(B112,#REF!,12,0),0)</f>
        <v>0</v>
      </c>
      <c r="R112" s="39">
        <f t="shared" si="11"/>
        <v>0</v>
      </c>
      <c r="S112" s="1" t="str">
        <f t="shared" si="8"/>
        <v>같음</v>
      </c>
      <c r="T112" s="41">
        <f t="shared" si="9"/>
        <v>0</v>
      </c>
    </row>
    <row r="113" spans="1:20" ht="114.75" customHeight="1">
      <c r="A113" s="16">
        <v>109</v>
      </c>
      <c r="B113" s="35" t="str">
        <f t="shared" si="10"/>
        <v>2021013</v>
      </c>
      <c r="C113" s="33">
        <v>2021013</v>
      </c>
      <c r="D113" s="7" t="s">
        <v>0</v>
      </c>
      <c r="E113" s="8" t="s">
        <v>115</v>
      </c>
      <c r="F113" s="20" t="s">
        <v>712</v>
      </c>
      <c r="G113" s="7" t="e" vm="109">
        <v>#VALUE!</v>
      </c>
      <c r="H113" s="25" t="s">
        <v>120</v>
      </c>
      <c r="I113" s="26" t="s">
        <v>121</v>
      </c>
      <c r="J113" s="12" t="str">
        <f t="shared" si="7"/>
        <v>2021</v>
      </c>
      <c r="K113" s="6">
        <v>750</v>
      </c>
      <c r="L113" s="9" t="str">
        <f>IFERROR(VLOOKUP(B113,Downloads!B:R,17,0),"-")</f>
        <v>-</v>
      </c>
      <c r="M113" s="50" t="s">
        <v>2954</v>
      </c>
      <c r="N113" s="50" t="s">
        <v>3257</v>
      </c>
      <c r="O113" s="1">
        <f>IFERROR(VLOOKUP(B113,Downloads!B:FA,11,0), 0)</f>
        <v>0</v>
      </c>
      <c r="P113" s="1">
        <f>IFERROR(VLOOKUP(B113,Downloads!B:FK,21,0),0)</f>
        <v>0</v>
      </c>
      <c r="Q113" s="1">
        <f>IFERROR(VLOOKUP(B113,#REF!,12,0),0)</f>
        <v>0</v>
      </c>
      <c r="R113" s="39">
        <f t="shared" si="11"/>
        <v>0</v>
      </c>
      <c r="S113" s="1" t="str">
        <f t="shared" si="8"/>
        <v>같음</v>
      </c>
      <c r="T113" s="41">
        <f t="shared" si="9"/>
        <v>0</v>
      </c>
    </row>
    <row r="114" spans="1:20" ht="114.75" customHeight="1">
      <c r="A114" s="16">
        <v>110</v>
      </c>
      <c r="B114" s="35" t="str">
        <f t="shared" si="10"/>
        <v>2021421</v>
      </c>
      <c r="C114" s="33">
        <v>2021421</v>
      </c>
      <c r="D114" s="7" t="s">
        <v>0</v>
      </c>
      <c r="E114" s="8" t="s">
        <v>115</v>
      </c>
      <c r="F114" s="20" t="s">
        <v>711</v>
      </c>
      <c r="G114" s="7" t="e" vm="110">
        <v>#VALUE!</v>
      </c>
      <c r="H114" s="25" t="s">
        <v>660</v>
      </c>
      <c r="I114" s="26" t="s">
        <v>659</v>
      </c>
      <c r="J114" s="12" t="str">
        <f t="shared" si="7"/>
        <v>2021</v>
      </c>
      <c r="K114" s="6">
        <v>750</v>
      </c>
      <c r="L114" s="9">
        <f>IFERROR(VLOOKUP(B114,Downloads!B:R,17,0),"-")</f>
        <v>155000</v>
      </c>
      <c r="M114" s="50" t="s">
        <v>2954</v>
      </c>
      <c r="N114" s="50" t="s">
        <v>3257</v>
      </c>
      <c r="O114" s="1">
        <f>IFERROR(VLOOKUP(B114,Downloads!B:FA,11,0), 0)</f>
        <v>106</v>
      </c>
      <c r="P114" s="1">
        <f>IFERROR(VLOOKUP(B114,Downloads!B:FK,21,0),0)</f>
        <v>150000</v>
      </c>
      <c r="Q114" s="1">
        <f>IFERROR(VLOOKUP(B114,#REF!,12,0),0)</f>
        <v>0</v>
      </c>
      <c r="R114" s="39">
        <f t="shared" si="11"/>
        <v>150106</v>
      </c>
      <c r="S114" s="1" t="str">
        <f t="shared" si="8"/>
        <v>같음</v>
      </c>
      <c r="T114" s="41">
        <f t="shared" si="9"/>
        <v>23266430000</v>
      </c>
    </row>
    <row r="115" spans="1:20" ht="114.75" customHeight="1">
      <c r="A115" s="16">
        <v>111</v>
      </c>
      <c r="B115" s="35" t="str">
        <f t="shared" si="10"/>
        <v>2021012</v>
      </c>
      <c r="C115" s="33">
        <v>2021012</v>
      </c>
      <c r="D115" s="7" t="s">
        <v>0</v>
      </c>
      <c r="E115" s="8" t="s">
        <v>115</v>
      </c>
      <c r="F115" s="20" t="s">
        <v>710</v>
      </c>
      <c r="G115" s="7" t="e" vm="111">
        <v>#VALUE!</v>
      </c>
      <c r="H115" s="25" t="s">
        <v>172</v>
      </c>
      <c r="I115" s="26" t="s">
        <v>173</v>
      </c>
      <c r="J115" s="12" t="str">
        <f t="shared" si="7"/>
        <v>2021</v>
      </c>
      <c r="K115" s="6">
        <v>750</v>
      </c>
      <c r="L115" s="9" t="str">
        <f>IFERROR(VLOOKUP(B115,Downloads!B:R,17,0),"-")</f>
        <v>-</v>
      </c>
      <c r="M115" s="50" t="s">
        <v>2954</v>
      </c>
      <c r="N115" s="50" t="s">
        <v>3257</v>
      </c>
      <c r="O115" s="1">
        <f>IFERROR(VLOOKUP(B115,Downloads!B:FA,11,0), 0)</f>
        <v>0</v>
      </c>
      <c r="P115" s="1">
        <f>IFERROR(VLOOKUP(B115,Downloads!B:FK,21,0),0)</f>
        <v>0</v>
      </c>
      <c r="Q115" s="1">
        <f>IFERROR(VLOOKUP(B115,#REF!,12,0),0)</f>
        <v>0</v>
      </c>
      <c r="R115" s="39">
        <f t="shared" si="11"/>
        <v>0</v>
      </c>
      <c r="S115" s="1" t="str">
        <f t="shared" si="8"/>
        <v>같음</v>
      </c>
      <c r="T115" s="41">
        <f t="shared" si="9"/>
        <v>0</v>
      </c>
    </row>
    <row r="116" spans="1:20" ht="114.75" customHeight="1">
      <c r="A116" s="16">
        <v>112</v>
      </c>
      <c r="B116" s="35" t="str">
        <f t="shared" si="10"/>
        <v>2017413</v>
      </c>
      <c r="C116" s="33">
        <v>2017413</v>
      </c>
      <c r="D116" s="7" t="s">
        <v>0</v>
      </c>
      <c r="E116" s="8" t="s">
        <v>115</v>
      </c>
      <c r="F116" s="20" t="s">
        <v>709</v>
      </c>
      <c r="G116" s="7" t="e" vm="112">
        <v>#VALUE!</v>
      </c>
      <c r="H116" s="25" t="s">
        <v>409</v>
      </c>
      <c r="I116" s="26" t="s">
        <v>408</v>
      </c>
      <c r="J116" s="12" t="str">
        <f t="shared" si="7"/>
        <v>2017</v>
      </c>
      <c r="K116" s="6">
        <v>750</v>
      </c>
      <c r="L116" s="9" t="str">
        <f>IFERROR(VLOOKUP(B116,Downloads!B:R,17,0),"-")</f>
        <v>-</v>
      </c>
      <c r="M116" s="50" t="s">
        <v>2954</v>
      </c>
      <c r="N116" s="50" t="s">
        <v>3257</v>
      </c>
      <c r="O116" s="1">
        <f>IFERROR(VLOOKUP(B116,Downloads!B:FA,11,0), 0)</f>
        <v>0</v>
      </c>
      <c r="P116" s="1">
        <f>IFERROR(VLOOKUP(B116,Downloads!B:FK,21,0),0)</f>
        <v>0</v>
      </c>
      <c r="Q116" s="1">
        <f>IFERROR(VLOOKUP(B116,#REF!,12,0),0)</f>
        <v>0</v>
      </c>
      <c r="R116" s="39">
        <f t="shared" si="11"/>
        <v>0</v>
      </c>
      <c r="S116" s="1" t="str">
        <f t="shared" si="8"/>
        <v>같음</v>
      </c>
      <c r="T116" s="41">
        <f t="shared" si="9"/>
        <v>0</v>
      </c>
    </row>
    <row r="117" spans="1:20" ht="114.75" customHeight="1">
      <c r="A117" s="16">
        <v>113</v>
      </c>
      <c r="B117" s="35" t="str">
        <f t="shared" si="10"/>
        <v>2021402</v>
      </c>
      <c r="C117" s="33">
        <v>2021402</v>
      </c>
      <c r="D117" s="7" t="s">
        <v>0</v>
      </c>
      <c r="E117" s="8" t="s">
        <v>115</v>
      </c>
      <c r="F117" s="20" t="s">
        <v>709</v>
      </c>
      <c r="G117" s="7" t="e" vm="113">
        <v>#VALUE!</v>
      </c>
      <c r="H117" s="25" t="s">
        <v>458</v>
      </c>
      <c r="I117" s="26" t="s">
        <v>457</v>
      </c>
      <c r="J117" s="12" t="str">
        <f t="shared" si="7"/>
        <v>2021</v>
      </c>
      <c r="K117" s="6">
        <v>750</v>
      </c>
      <c r="L117" s="9">
        <f>IFERROR(VLOOKUP(B117,Downloads!B:R,17,0),"-")</f>
        <v>152000</v>
      </c>
      <c r="M117" s="50" t="s">
        <v>2954</v>
      </c>
      <c r="N117" s="50" t="s">
        <v>3257</v>
      </c>
      <c r="O117" s="1">
        <f>IFERROR(VLOOKUP(B117,Downloads!B:FA,11,0), 0)</f>
        <v>270</v>
      </c>
      <c r="P117" s="1">
        <f>IFERROR(VLOOKUP(B117,Downloads!B:FK,21,0),0)</f>
        <v>151000</v>
      </c>
      <c r="Q117" s="1">
        <f>IFERROR(VLOOKUP(B117,#REF!,12,0),0)</f>
        <v>0</v>
      </c>
      <c r="R117" s="39">
        <f t="shared" si="11"/>
        <v>151270</v>
      </c>
      <c r="S117" s="1" t="str">
        <f t="shared" si="8"/>
        <v>같음</v>
      </c>
      <c r="T117" s="41">
        <f t="shared" si="9"/>
        <v>22993040000</v>
      </c>
    </row>
    <row r="118" spans="1:20" ht="114.75" customHeight="1">
      <c r="A118" s="16">
        <v>114</v>
      </c>
      <c r="B118" s="35" t="str">
        <f t="shared" si="10"/>
        <v>2021474</v>
      </c>
      <c r="C118" s="33">
        <v>2021474</v>
      </c>
      <c r="D118" s="7" t="s">
        <v>0</v>
      </c>
      <c r="E118" s="8" t="s">
        <v>115</v>
      </c>
      <c r="F118" s="20" t="s">
        <v>359</v>
      </c>
      <c r="G118" s="7" t="e" vm="114">
        <v>#VALUE!</v>
      </c>
      <c r="H118" s="25" t="s">
        <v>411</v>
      </c>
      <c r="I118" s="26" t="s">
        <v>410</v>
      </c>
      <c r="J118" s="12" t="str">
        <f t="shared" si="7"/>
        <v>2021</v>
      </c>
      <c r="K118" s="6">
        <v>750</v>
      </c>
      <c r="L118" s="9">
        <f>IFERROR(VLOOKUP(B118,Downloads!B:R,17,0),"-")</f>
        <v>188000</v>
      </c>
      <c r="M118" s="50" t="s">
        <v>2954</v>
      </c>
      <c r="N118" s="50" t="s">
        <v>3257</v>
      </c>
      <c r="O118" s="1">
        <f>IFERROR(VLOOKUP(B118,Downloads!B:FA,11,0), 0)</f>
        <v>41</v>
      </c>
      <c r="P118" s="1">
        <f>IFERROR(VLOOKUP(B118,Downloads!B:FK,21,0),0)</f>
        <v>186000</v>
      </c>
      <c r="Q118" s="1">
        <f>IFERROR(VLOOKUP(B118,#REF!,12,0),0)</f>
        <v>0</v>
      </c>
      <c r="R118" s="39">
        <f t="shared" si="11"/>
        <v>186041</v>
      </c>
      <c r="S118" s="1" t="str">
        <f t="shared" si="8"/>
        <v>같음</v>
      </c>
      <c r="T118" s="41">
        <f t="shared" si="9"/>
        <v>34975708000</v>
      </c>
    </row>
    <row r="119" spans="1:20" ht="114.75" customHeight="1">
      <c r="A119" s="16">
        <v>115</v>
      </c>
      <c r="B119" s="35" t="str">
        <f t="shared" si="10"/>
        <v>2021501</v>
      </c>
      <c r="C119" s="33">
        <v>2021501</v>
      </c>
      <c r="D119" s="7" t="s">
        <v>0</v>
      </c>
      <c r="E119" s="8" t="s">
        <v>115</v>
      </c>
      <c r="F119" s="20" t="s">
        <v>359</v>
      </c>
      <c r="G119" s="7" t="e" vm="115">
        <v>#VALUE!</v>
      </c>
      <c r="H119" s="25" t="s">
        <v>405</v>
      </c>
      <c r="I119" s="26" t="s">
        <v>404</v>
      </c>
      <c r="J119" s="12" t="str">
        <f t="shared" si="7"/>
        <v>2021</v>
      </c>
      <c r="K119" s="6">
        <v>750</v>
      </c>
      <c r="L119" s="9" t="str">
        <f>IFERROR(VLOOKUP(B119,Downloads!B:R,17,0),"-")</f>
        <v>-</v>
      </c>
      <c r="M119" s="50" t="s">
        <v>2954</v>
      </c>
      <c r="N119" s="50" t="s">
        <v>3257</v>
      </c>
      <c r="O119" s="1">
        <f>IFERROR(VLOOKUP(B119,Downloads!B:FA,11,0), 0)</f>
        <v>0</v>
      </c>
      <c r="P119" s="1">
        <f>IFERROR(VLOOKUP(B119,Downloads!B:FK,21,0),0)</f>
        <v>0</v>
      </c>
      <c r="Q119" s="1">
        <f>IFERROR(VLOOKUP(B119,#REF!,12,0),0)</f>
        <v>0</v>
      </c>
      <c r="R119" s="39">
        <f t="shared" si="11"/>
        <v>0</v>
      </c>
      <c r="S119" s="1" t="str">
        <f t="shared" si="8"/>
        <v>같음</v>
      </c>
      <c r="T119" s="41">
        <f t="shared" si="9"/>
        <v>0</v>
      </c>
    </row>
    <row r="120" spans="1:20" ht="114.75" customHeight="1">
      <c r="A120" s="16">
        <v>116</v>
      </c>
      <c r="B120" s="35" t="str">
        <f t="shared" si="10"/>
        <v>2021412</v>
      </c>
      <c r="C120" s="33">
        <v>2021412</v>
      </c>
      <c r="D120" s="7" t="s">
        <v>0</v>
      </c>
      <c r="E120" s="8" t="s">
        <v>115</v>
      </c>
      <c r="F120" s="20" t="s">
        <v>706</v>
      </c>
      <c r="G120" s="7" t="e" vm="116">
        <v>#VALUE!</v>
      </c>
      <c r="H120" s="25" t="s">
        <v>116</v>
      </c>
      <c r="I120" s="26" t="s">
        <v>117</v>
      </c>
      <c r="J120" s="12" t="str">
        <f t="shared" si="7"/>
        <v>2021</v>
      </c>
      <c r="K120" s="6">
        <v>750</v>
      </c>
      <c r="L120" s="9">
        <f>IFERROR(VLOOKUP(B120,Downloads!B:R,17,0),"-")</f>
        <v>90000</v>
      </c>
      <c r="M120" s="50" t="s">
        <v>2954</v>
      </c>
      <c r="N120" s="50" t="s">
        <v>3257</v>
      </c>
      <c r="O120" s="1">
        <f>IFERROR(VLOOKUP(B120,Downloads!B:FA,11,0), 0)</f>
        <v>54</v>
      </c>
      <c r="P120" s="1">
        <f>IFERROR(VLOOKUP(B120,Downloads!B:FK,21,0),0)</f>
        <v>111000</v>
      </c>
      <c r="Q120" s="1">
        <f>IFERROR(VLOOKUP(B120,#REF!,12,0),0)</f>
        <v>0</v>
      </c>
      <c r="R120" s="39">
        <f t="shared" si="11"/>
        <v>111054</v>
      </c>
      <c r="S120" s="1" t="str">
        <f t="shared" si="8"/>
        <v>같음</v>
      </c>
      <c r="T120" s="41">
        <f t="shared" si="9"/>
        <v>9994860000</v>
      </c>
    </row>
    <row r="121" spans="1:20" ht="114.75" customHeight="1">
      <c r="A121" s="16">
        <v>117</v>
      </c>
      <c r="B121" s="35" t="str">
        <f t="shared" si="10"/>
        <v>2021011</v>
      </c>
      <c r="C121" s="33">
        <v>2021011</v>
      </c>
      <c r="D121" s="7" t="s">
        <v>0</v>
      </c>
      <c r="E121" s="8" t="s">
        <v>115</v>
      </c>
      <c r="F121" s="20" t="s">
        <v>2</v>
      </c>
      <c r="G121" s="7" t="e" vm="117">
        <v>#VALUE!</v>
      </c>
      <c r="H121" s="25" t="s">
        <v>141</v>
      </c>
      <c r="I121" s="26" t="s">
        <v>402</v>
      </c>
      <c r="J121" s="12" t="str">
        <f t="shared" si="7"/>
        <v>2021</v>
      </c>
      <c r="K121" s="6">
        <v>750</v>
      </c>
      <c r="L121" s="9" t="str">
        <f>IFERROR(VLOOKUP(B121,Downloads!B:R,17,0),"-")</f>
        <v>-</v>
      </c>
      <c r="M121" s="50" t="s">
        <v>2954</v>
      </c>
      <c r="N121" s="50" t="s">
        <v>3257</v>
      </c>
      <c r="O121" s="1">
        <f>IFERROR(VLOOKUP(B121,Downloads!B:FA,11,0), 0)</f>
        <v>0</v>
      </c>
      <c r="P121" s="1">
        <f>IFERROR(VLOOKUP(B121,Downloads!B:FK,21,0),0)</f>
        <v>0</v>
      </c>
      <c r="Q121" s="1">
        <f>IFERROR(VLOOKUP(B121,#REF!,12,0),0)</f>
        <v>0</v>
      </c>
      <c r="R121" s="39">
        <f t="shared" si="11"/>
        <v>0</v>
      </c>
      <c r="S121" s="1" t="str">
        <f t="shared" si="8"/>
        <v>같음</v>
      </c>
      <c r="T121" s="41">
        <f t="shared" si="9"/>
        <v>0</v>
      </c>
    </row>
    <row r="122" spans="1:20" ht="114.75" customHeight="1">
      <c r="A122" s="16">
        <v>118</v>
      </c>
      <c r="B122" s="35" t="str">
        <f t="shared" si="10"/>
        <v>3022404</v>
      </c>
      <c r="C122" s="33">
        <v>3022404</v>
      </c>
      <c r="D122" s="7" t="s">
        <v>0</v>
      </c>
      <c r="E122" s="8" t="s">
        <v>319</v>
      </c>
      <c r="F122" s="20" t="s">
        <v>708</v>
      </c>
      <c r="G122" s="7" t="e" vm="118">
        <v>#VALUE!</v>
      </c>
      <c r="H122" s="25" t="s">
        <v>760</v>
      </c>
      <c r="I122" s="26" t="s">
        <v>830</v>
      </c>
      <c r="J122" s="12" t="str">
        <f t="shared" si="7"/>
        <v>2022</v>
      </c>
      <c r="K122" s="6">
        <v>750</v>
      </c>
      <c r="L122" s="9" t="str">
        <f>IFERROR(VLOOKUP(B122,Downloads!B:R,17,0),"-")</f>
        <v>-</v>
      </c>
      <c r="M122" s="50" t="s">
        <v>2955</v>
      </c>
      <c r="N122" s="50" t="s">
        <v>3258</v>
      </c>
      <c r="O122" s="1">
        <f>IFERROR(VLOOKUP(B122,Downloads!B:FA,11,0), 0)</f>
        <v>0</v>
      </c>
      <c r="P122" s="1">
        <f>IFERROR(VLOOKUP(B122,Downloads!B:FK,21,0),0)</f>
        <v>0</v>
      </c>
      <c r="Q122" s="1">
        <f>IFERROR(VLOOKUP(B122,#REF!,12,0),0)</f>
        <v>0</v>
      </c>
      <c r="R122" s="39">
        <f t="shared" si="11"/>
        <v>0</v>
      </c>
      <c r="S122" s="1" t="str">
        <f t="shared" si="8"/>
        <v>같음</v>
      </c>
      <c r="T122" s="41">
        <f t="shared" si="9"/>
        <v>0</v>
      </c>
    </row>
    <row r="123" spans="1:20" ht="114.75" customHeight="1">
      <c r="A123" s="16">
        <v>119</v>
      </c>
      <c r="B123" s="35" t="str">
        <f t="shared" si="10"/>
        <v>3022403</v>
      </c>
      <c r="C123" s="33">
        <v>3022403</v>
      </c>
      <c r="D123" s="7" t="s">
        <v>0</v>
      </c>
      <c r="E123" s="8" t="s">
        <v>319</v>
      </c>
      <c r="F123" s="20" t="s">
        <v>707</v>
      </c>
      <c r="G123" s="7" t="e" vm="119">
        <v>#VALUE!</v>
      </c>
      <c r="H123" s="25" t="s">
        <v>776</v>
      </c>
      <c r="I123" s="26" t="s">
        <v>814</v>
      </c>
      <c r="J123" s="12" t="str">
        <f t="shared" si="7"/>
        <v>2022</v>
      </c>
      <c r="K123" s="6">
        <v>750</v>
      </c>
      <c r="L123" s="9">
        <f>IFERROR(VLOOKUP(B123,Downloads!B:R,17,0),"-")</f>
        <v>216000</v>
      </c>
      <c r="M123" s="50" t="s">
        <v>2955</v>
      </c>
      <c r="N123" s="50" t="s">
        <v>3258</v>
      </c>
      <c r="O123" s="1">
        <f>IFERROR(VLOOKUP(B123,Downloads!B:FA,11,0), 0)</f>
        <v>0</v>
      </c>
      <c r="P123" s="1">
        <f>IFERROR(VLOOKUP(B123,Downloads!B:FK,21,0),0)</f>
        <v>240000</v>
      </c>
      <c r="Q123" s="1">
        <f>IFERROR(VLOOKUP(B123,#REF!,12,0),0)</f>
        <v>0</v>
      </c>
      <c r="R123" s="39">
        <f t="shared" si="11"/>
        <v>240000</v>
      </c>
      <c r="S123" s="1" t="str">
        <f t="shared" si="8"/>
        <v>같음</v>
      </c>
      <c r="T123" s="41">
        <f t="shared" si="9"/>
        <v>51840000000</v>
      </c>
    </row>
    <row r="124" spans="1:20" ht="114.75" customHeight="1">
      <c r="A124" s="16">
        <v>120</v>
      </c>
      <c r="B124" s="35" t="str">
        <f t="shared" si="10"/>
        <v>3021446</v>
      </c>
      <c r="C124" s="33">
        <v>3021446</v>
      </c>
      <c r="D124" s="7" t="s">
        <v>0</v>
      </c>
      <c r="E124" s="8" t="s">
        <v>319</v>
      </c>
      <c r="F124" s="20" t="s">
        <v>706</v>
      </c>
      <c r="G124" s="7" t="e" vm="120">
        <v>#VALUE!</v>
      </c>
      <c r="H124" s="25" t="s">
        <v>759</v>
      </c>
      <c r="I124" s="26" t="s">
        <v>831</v>
      </c>
      <c r="J124" s="12" t="str">
        <f t="shared" si="7"/>
        <v>2021</v>
      </c>
      <c r="K124" s="6">
        <v>750</v>
      </c>
      <c r="L124" s="9" t="str">
        <f>IFERROR(VLOOKUP(B124,Downloads!B:R,17,0),"-")</f>
        <v>-</v>
      </c>
      <c r="M124" s="50" t="s">
        <v>2955</v>
      </c>
      <c r="N124" s="50" t="s">
        <v>3258</v>
      </c>
      <c r="O124" s="1">
        <f>IFERROR(VLOOKUP(B124,Downloads!B:FA,11,0), 0)</f>
        <v>0</v>
      </c>
      <c r="P124" s="1">
        <f>IFERROR(VLOOKUP(B124,Downloads!B:FK,21,0),0)</f>
        <v>0</v>
      </c>
      <c r="Q124" s="1">
        <f>IFERROR(VLOOKUP(B124,#REF!,12,0),0)</f>
        <v>0</v>
      </c>
      <c r="R124" s="39">
        <f t="shared" si="11"/>
        <v>0</v>
      </c>
      <c r="S124" s="1" t="str">
        <f t="shared" si="8"/>
        <v>같음</v>
      </c>
      <c r="T124" s="41">
        <f t="shared" si="9"/>
        <v>0</v>
      </c>
    </row>
    <row r="125" spans="1:20" ht="114.75" customHeight="1">
      <c r="A125" s="16">
        <v>121</v>
      </c>
      <c r="B125" s="35" t="str">
        <f t="shared" si="10"/>
        <v>3022402</v>
      </c>
      <c r="C125" s="33">
        <v>3022402</v>
      </c>
      <c r="D125" s="7" t="s">
        <v>0</v>
      </c>
      <c r="E125" s="8" t="s">
        <v>319</v>
      </c>
      <c r="F125" s="20" t="s">
        <v>706</v>
      </c>
      <c r="G125" s="7" t="e" vm="121">
        <v>#VALUE!</v>
      </c>
      <c r="H125" s="25" t="s">
        <v>758</v>
      </c>
      <c r="I125" s="26" t="s">
        <v>832</v>
      </c>
      <c r="J125" s="12" t="str">
        <f t="shared" si="7"/>
        <v>2022</v>
      </c>
      <c r="K125" s="6">
        <v>750</v>
      </c>
      <c r="L125" s="9">
        <f>IFERROR(VLOOKUP(B125,Downloads!B:R,17,0),"-")</f>
        <v>84000</v>
      </c>
      <c r="M125" s="50" t="s">
        <v>2955</v>
      </c>
      <c r="N125" s="50" t="s">
        <v>3258</v>
      </c>
      <c r="O125" s="1">
        <f>IFERROR(VLOOKUP(B125,Downloads!B:FA,11,0), 0)</f>
        <v>0</v>
      </c>
      <c r="P125" s="1">
        <f>IFERROR(VLOOKUP(B125,Downloads!B:FK,21,0),0)</f>
        <v>70000</v>
      </c>
      <c r="Q125" s="1">
        <f>IFERROR(VLOOKUP(B125,#REF!,12,0),0)</f>
        <v>0</v>
      </c>
      <c r="R125" s="39">
        <f t="shared" si="11"/>
        <v>70000</v>
      </c>
      <c r="S125" s="1" t="str">
        <f t="shared" si="8"/>
        <v>같음</v>
      </c>
      <c r="T125" s="41">
        <f t="shared" si="9"/>
        <v>5880000000</v>
      </c>
    </row>
    <row r="126" spans="1:20" ht="114.75" customHeight="1">
      <c r="A126" s="16">
        <v>122</v>
      </c>
      <c r="B126" s="35" t="str">
        <f t="shared" si="10"/>
        <v>2020420</v>
      </c>
      <c r="C126" s="33">
        <v>2020420</v>
      </c>
      <c r="D126" s="7" t="s">
        <v>0</v>
      </c>
      <c r="E126" s="8" t="s">
        <v>319</v>
      </c>
      <c r="F126" s="20" t="s">
        <v>707</v>
      </c>
      <c r="G126" s="7" t="e" vm="122">
        <v>#VALUE!</v>
      </c>
      <c r="H126" s="25" t="s">
        <v>777</v>
      </c>
      <c r="I126" s="26" t="s">
        <v>778</v>
      </c>
      <c r="J126" s="12" t="str">
        <f t="shared" si="7"/>
        <v>2020</v>
      </c>
      <c r="K126" s="6">
        <v>750</v>
      </c>
      <c r="L126" s="9">
        <f>IFERROR(VLOOKUP(B126,Downloads!B:R,17,0),"-")</f>
        <v>115000</v>
      </c>
      <c r="M126" s="50" t="s">
        <v>2955</v>
      </c>
      <c r="N126" s="50" t="s">
        <v>3258</v>
      </c>
      <c r="O126" s="1">
        <f>IFERROR(VLOOKUP(B126,Downloads!B:FA,11,0), 0)</f>
        <v>6</v>
      </c>
      <c r="P126" s="1">
        <f>IFERROR(VLOOKUP(B126,Downloads!B:FK,21,0),0)</f>
        <v>130000</v>
      </c>
      <c r="Q126" s="1">
        <f>IFERROR(VLOOKUP(B126,#REF!,12,0),0)</f>
        <v>0</v>
      </c>
      <c r="R126" s="39">
        <f t="shared" si="11"/>
        <v>130006</v>
      </c>
      <c r="S126" s="1" t="str">
        <f t="shared" si="8"/>
        <v>같음</v>
      </c>
      <c r="T126" s="41">
        <f t="shared" si="9"/>
        <v>14950690000</v>
      </c>
    </row>
    <row r="127" spans="1:20" ht="114.75" customHeight="1">
      <c r="A127" s="16">
        <v>123</v>
      </c>
      <c r="B127" s="35" t="str">
        <f t="shared" si="10"/>
        <v>2019426</v>
      </c>
      <c r="C127" s="33">
        <v>2019426</v>
      </c>
      <c r="D127" s="7" t="s">
        <v>0</v>
      </c>
      <c r="E127" s="8" t="s">
        <v>319</v>
      </c>
      <c r="F127" s="20" t="s">
        <v>706</v>
      </c>
      <c r="G127" s="7" t="e" vm="123">
        <v>#VALUE!</v>
      </c>
      <c r="H127" s="25" t="s">
        <v>757</v>
      </c>
      <c r="I127" s="26" t="s">
        <v>833</v>
      </c>
      <c r="J127" s="12" t="str">
        <f t="shared" si="7"/>
        <v>2019</v>
      </c>
      <c r="K127" s="6">
        <v>750</v>
      </c>
      <c r="L127" s="9">
        <f>IFERROR(VLOOKUP(B127,Downloads!B:R,17,0),"-")</f>
        <v>78000</v>
      </c>
      <c r="M127" s="50" t="s">
        <v>2955</v>
      </c>
      <c r="N127" s="50" t="s">
        <v>3258</v>
      </c>
      <c r="O127" s="1">
        <f>IFERROR(VLOOKUP(B127,Downloads!B:FA,11,0), 0)</f>
        <v>3</v>
      </c>
      <c r="P127" s="1">
        <f>IFERROR(VLOOKUP(B127,Downloads!B:FK,21,0),0)</f>
        <v>90000</v>
      </c>
      <c r="Q127" s="1">
        <f>IFERROR(VLOOKUP(B127,#REF!,12,0),0)</f>
        <v>0</v>
      </c>
      <c r="R127" s="39">
        <f t="shared" si="11"/>
        <v>90003</v>
      </c>
      <c r="S127" s="1" t="str">
        <f t="shared" si="8"/>
        <v>같음</v>
      </c>
      <c r="T127" s="41">
        <f t="shared" si="9"/>
        <v>7020234000</v>
      </c>
    </row>
    <row r="128" spans="1:20" ht="114.75" customHeight="1">
      <c r="A128" s="16">
        <v>124</v>
      </c>
      <c r="B128" s="35" t="str">
        <f t="shared" si="10"/>
        <v>2019419</v>
      </c>
      <c r="C128" s="33">
        <v>2019419</v>
      </c>
      <c r="D128" s="7" t="s">
        <v>0</v>
      </c>
      <c r="E128" s="8" t="s">
        <v>319</v>
      </c>
      <c r="F128" s="20" t="s">
        <v>706</v>
      </c>
      <c r="G128" s="7" t="e" vm="124">
        <v>#VALUE!</v>
      </c>
      <c r="H128" s="25" t="s">
        <v>756</v>
      </c>
      <c r="I128" s="26" t="s">
        <v>834</v>
      </c>
      <c r="J128" s="12" t="str">
        <f t="shared" si="7"/>
        <v>2019</v>
      </c>
      <c r="K128" s="6">
        <v>750</v>
      </c>
      <c r="L128" s="9">
        <f>IFERROR(VLOOKUP(B128,Downloads!B:R,17,0),"-")</f>
        <v>78000</v>
      </c>
      <c r="M128" s="50" t="s">
        <v>2955</v>
      </c>
      <c r="N128" s="50" t="s">
        <v>3258</v>
      </c>
      <c r="O128" s="1">
        <f>IFERROR(VLOOKUP(B128,Downloads!B:FA,11,0), 0)</f>
        <v>32</v>
      </c>
      <c r="P128" s="1">
        <f>IFERROR(VLOOKUP(B128,Downloads!B:FK,21,0),0)</f>
        <v>90000</v>
      </c>
      <c r="Q128" s="1">
        <f>IFERROR(VLOOKUP(B128,#REF!,12,0),0)</f>
        <v>0</v>
      </c>
      <c r="R128" s="39">
        <f t="shared" si="11"/>
        <v>90032</v>
      </c>
      <c r="S128" s="1" t="str">
        <f t="shared" si="8"/>
        <v>같음</v>
      </c>
      <c r="T128" s="41">
        <f t="shared" si="9"/>
        <v>7022496000</v>
      </c>
    </row>
    <row r="129" spans="1:22" ht="114.75" customHeight="1">
      <c r="A129" s="16">
        <v>125</v>
      </c>
      <c r="B129" s="35" t="str">
        <f t="shared" si="10"/>
        <v>2019425</v>
      </c>
      <c r="C129" s="33">
        <v>2019425</v>
      </c>
      <c r="D129" s="7" t="s">
        <v>0</v>
      </c>
      <c r="E129" s="8" t="s">
        <v>319</v>
      </c>
      <c r="F129" s="20" t="s">
        <v>706</v>
      </c>
      <c r="G129" s="7" t="e" vm="125">
        <v>#VALUE!</v>
      </c>
      <c r="H129" s="25" t="s">
        <v>755</v>
      </c>
      <c r="I129" s="26" t="s">
        <v>787</v>
      </c>
      <c r="J129" s="12" t="str">
        <f t="shared" si="7"/>
        <v>2019</v>
      </c>
      <c r="K129" s="6">
        <v>750</v>
      </c>
      <c r="L129" s="9">
        <f>IFERROR(VLOOKUP(B129,Downloads!B:R,17,0),"-")</f>
        <v>74000</v>
      </c>
      <c r="M129" s="50" t="s">
        <v>2955</v>
      </c>
      <c r="N129" s="50" t="s">
        <v>3258</v>
      </c>
      <c r="O129" s="1">
        <f>IFERROR(VLOOKUP(B129,Downloads!B:FA,11,0), 0)</f>
        <v>265</v>
      </c>
      <c r="P129" s="1">
        <f>IFERROR(VLOOKUP(B129,Downloads!B:FK,21,0),0)</f>
        <v>82000</v>
      </c>
      <c r="Q129" s="1">
        <f>IFERROR(VLOOKUP(B129,#REF!,12,0),0)</f>
        <v>0</v>
      </c>
      <c r="R129" s="39">
        <f t="shared" si="11"/>
        <v>82265</v>
      </c>
      <c r="S129" s="1" t="str">
        <f t="shared" si="8"/>
        <v>같음</v>
      </c>
      <c r="T129" s="41">
        <f t="shared" si="9"/>
        <v>6087610000</v>
      </c>
    </row>
    <row r="130" spans="1:22" ht="114.75" customHeight="1">
      <c r="A130" s="16">
        <v>126</v>
      </c>
      <c r="B130" s="35" t="str">
        <f t="shared" si="10"/>
        <v>3021062</v>
      </c>
      <c r="C130" s="33">
        <v>3021062</v>
      </c>
      <c r="D130" s="7" t="s">
        <v>0</v>
      </c>
      <c r="E130" s="8" t="s">
        <v>878</v>
      </c>
      <c r="F130" s="20" t="s">
        <v>703</v>
      </c>
      <c r="G130" s="32" t="e" vm="126">
        <v>#VALUE!</v>
      </c>
      <c r="H130" s="25" t="s">
        <v>867</v>
      </c>
      <c r="I130" s="26" t="s">
        <v>873</v>
      </c>
      <c r="J130" s="12" t="str">
        <f t="shared" ref="J130:J166" si="12">IF(C130="","",
 IF(UPPER(MID(C130,3,2))="MV",
    "MV",
 IF(UPPER(MID(C130,3,2))="NV",
    "NV",
 IF(UPPER(MID(C130,3,2))="XX",
    "",
 IF(VALUE(MID(C130,3,2))&gt;50,
    "19"&amp;MID(C130,3,2),
    "20"&amp;MID(C130,3,2)
 ))))
)</f>
        <v>2021</v>
      </c>
      <c r="K130" s="6">
        <v>750</v>
      </c>
      <c r="L130" s="9">
        <f>IFERROR(VLOOKUP(B130,Downloads!B:R,17,0),"-")</f>
        <v>180000</v>
      </c>
      <c r="M130" s="50" t="s">
        <v>2956</v>
      </c>
      <c r="N130" s="50" t="s">
        <v>3259</v>
      </c>
      <c r="O130" s="1">
        <f>IFERROR(VLOOKUP(B130,Downloads!B:FA,11,0), 0)</f>
        <v>-62</v>
      </c>
      <c r="P130" s="1">
        <f>IFERROR(VLOOKUP(B130,Downloads!B:FK,21,0),0)</f>
        <v>198000</v>
      </c>
      <c r="Q130" s="1">
        <f>IFERROR(VLOOKUP(B130,#REF!,12,0),0)</f>
        <v>0</v>
      </c>
      <c r="R130" s="39">
        <f t="shared" si="11"/>
        <v>197938</v>
      </c>
      <c r="S130" s="1" t="str">
        <f t="shared" ref="S130:S166" si="13">IF(OR(ISNUMBER(SEARCH("NV",C130)), ISNUMBER(SEARCH("MV",C130))),
    IF(LEFT(J130,2)=MID(C130,SEARCH("NV",C130&amp;"NV"),2),"같음","다름"),
    IF(MID(C130,3,2)=MID(J130,3,2),"같음","다름"))</f>
        <v>같음</v>
      </c>
      <c r="T130" s="41">
        <f t="shared" ref="T130:T166" si="14">IFERROR((O130+P130)*L130,0)</f>
        <v>35628840000</v>
      </c>
      <c r="U130" s="1" t="str">
        <f>E130</f>
        <v>Rodolphe Demougeot</v>
      </c>
      <c r="V130" s="43">
        <f>SUM(T130:T135)</f>
        <v>137288149000</v>
      </c>
    </row>
    <row r="131" spans="1:22" ht="114.75" customHeight="1">
      <c r="A131" s="16">
        <v>127</v>
      </c>
      <c r="B131" s="35" t="str">
        <f t="shared" si="10"/>
        <v>3021062</v>
      </c>
      <c r="C131" s="33">
        <v>3021062</v>
      </c>
      <c r="D131" s="7" t="s">
        <v>0</v>
      </c>
      <c r="E131" s="8" t="s">
        <v>878</v>
      </c>
      <c r="F131" s="20" t="s">
        <v>2</v>
      </c>
      <c r="G131" s="32" t="e" vm="127">
        <v>#VALUE!</v>
      </c>
      <c r="H131" s="25" t="s">
        <v>870</v>
      </c>
      <c r="I131" s="26" t="s">
        <v>876</v>
      </c>
      <c r="J131" s="12" t="str">
        <f t="shared" si="12"/>
        <v>2021</v>
      </c>
      <c r="K131" s="6">
        <v>750</v>
      </c>
      <c r="L131" s="9">
        <f>IFERROR(VLOOKUP(B131,Downloads!B:R,17,0),"-")</f>
        <v>180000</v>
      </c>
      <c r="M131" s="50" t="s">
        <v>2956</v>
      </c>
      <c r="N131" s="50" t="s">
        <v>3259</v>
      </c>
      <c r="O131" s="1">
        <f>IFERROR(VLOOKUP(B131,Downloads!B:FA,11,0), 0)</f>
        <v>-62</v>
      </c>
      <c r="P131" s="1">
        <f>IFERROR(VLOOKUP(B131,Downloads!B:FK,21,0),0)</f>
        <v>198000</v>
      </c>
      <c r="Q131" s="1">
        <f>IFERROR(VLOOKUP(B131,#REF!,12,0),0)</f>
        <v>0</v>
      </c>
      <c r="R131" s="39">
        <f t="shared" si="11"/>
        <v>197938</v>
      </c>
      <c r="S131" s="1" t="str">
        <f t="shared" si="13"/>
        <v>같음</v>
      </c>
      <c r="T131" s="41">
        <f t="shared" si="14"/>
        <v>35628840000</v>
      </c>
    </row>
    <row r="132" spans="1:22" ht="114.75" customHeight="1">
      <c r="A132" s="16">
        <v>128</v>
      </c>
      <c r="B132" s="35" t="str">
        <f t="shared" si="10"/>
        <v>2021079</v>
      </c>
      <c r="C132" s="33">
        <v>2021079</v>
      </c>
      <c r="D132" s="7" t="s">
        <v>0</v>
      </c>
      <c r="E132" s="8" t="s">
        <v>878</v>
      </c>
      <c r="F132" s="20" t="s">
        <v>360</v>
      </c>
      <c r="G132" s="32" t="e" vm="128">
        <v>#VALUE!</v>
      </c>
      <c r="H132" s="25" t="s">
        <v>866</v>
      </c>
      <c r="I132" s="26" t="s">
        <v>872</v>
      </c>
      <c r="J132" s="12" t="str">
        <f t="shared" si="12"/>
        <v>2021</v>
      </c>
      <c r="K132" s="6">
        <v>750</v>
      </c>
      <c r="L132" s="9">
        <f>IFERROR(VLOOKUP(B132,Downloads!B:R,17,0),"-")</f>
        <v>185000</v>
      </c>
      <c r="M132" s="50" t="s">
        <v>2956</v>
      </c>
      <c r="N132" s="50" t="s">
        <v>3259</v>
      </c>
      <c r="O132" s="1">
        <f>IFERROR(VLOOKUP(B132,Downloads!B:FA,11,0), 0)</f>
        <v>-35</v>
      </c>
      <c r="P132" s="1">
        <f>IFERROR(VLOOKUP(B132,Downloads!B:FK,21,0),0)</f>
        <v>210000</v>
      </c>
      <c r="Q132" s="1">
        <f>IFERROR(VLOOKUP(B132,#REF!,12,0),0)</f>
        <v>0</v>
      </c>
      <c r="R132" s="39">
        <f t="shared" si="11"/>
        <v>209965</v>
      </c>
      <c r="S132" s="1" t="str">
        <f t="shared" si="13"/>
        <v>같음</v>
      </c>
      <c r="T132" s="41">
        <f t="shared" si="14"/>
        <v>38843525000</v>
      </c>
    </row>
    <row r="133" spans="1:22" ht="114.75" customHeight="1">
      <c r="A133" s="16">
        <v>129</v>
      </c>
      <c r="B133" s="35" t="str">
        <f t="shared" si="10"/>
        <v>2021078</v>
      </c>
      <c r="C133" s="33">
        <v>2021078</v>
      </c>
      <c r="D133" s="7" t="s">
        <v>0</v>
      </c>
      <c r="E133" s="8" t="s">
        <v>878</v>
      </c>
      <c r="F133" s="20" t="s">
        <v>360</v>
      </c>
      <c r="G133" s="32" t="e" vm="129">
        <v>#VALUE!</v>
      </c>
      <c r="H133" s="25" t="s">
        <v>868</v>
      </c>
      <c r="I133" s="26" t="s">
        <v>874</v>
      </c>
      <c r="J133" s="12" t="str">
        <f t="shared" si="12"/>
        <v>2021</v>
      </c>
      <c r="K133" s="6">
        <v>750</v>
      </c>
      <c r="L133" s="9">
        <f>IFERROR(VLOOKUP(B133,Downloads!B:R,17,0),"-")</f>
        <v>120000</v>
      </c>
      <c r="M133" s="50" t="s">
        <v>2956</v>
      </c>
      <c r="N133" s="50" t="s">
        <v>3259</v>
      </c>
      <c r="O133" s="1">
        <f>IFERROR(VLOOKUP(B133,Downloads!B:FA,11,0), 0)</f>
        <v>-30</v>
      </c>
      <c r="P133" s="1">
        <f>IFERROR(VLOOKUP(B133,Downloads!B:FK,21,0),0)</f>
        <v>132000</v>
      </c>
      <c r="Q133" s="1">
        <f>IFERROR(VLOOKUP(B133,#REF!,12,0),0)</f>
        <v>0</v>
      </c>
      <c r="R133" s="39">
        <f t="shared" si="11"/>
        <v>131970</v>
      </c>
      <c r="S133" s="1" t="str">
        <f t="shared" si="13"/>
        <v>같음</v>
      </c>
      <c r="T133" s="41">
        <f t="shared" si="14"/>
        <v>15836400000</v>
      </c>
    </row>
    <row r="134" spans="1:22" ht="114.75" customHeight="1">
      <c r="A134" s="16">
        <v>130</v>
      </c>
      <c r="B134" s="35" t="str">
        <f t="shared" ref="B134:B197" si="15">RIGHT(REPT("0",7) &amp; C134, 7)</f>
        <v>2021077</v>
      </c>
      <c r="C134" s="33">
        <v>2021077</v>
      </c>
      <c r="D134" s="7" t="s">
        <v>0</v>
      </c>
      <c r="E134" s="8" t="s">
        <v>878</v>
      </c>
      <c r="F134" s="20" t="s">
        <v>705</v>
      </c>
      <c r="G134" s="32" t="e" vm="130">
        <v>#VALUE!</v>
      </c>
      <c r="H134" s="25" t="s">
        <v>869</v>
      </c>
      <c r="I134" s="26" t="s">
        <v>875</v>
      </c>
      <c r="J134" s="12" t="str">
        <f t="shared" si="12"/>
        <v>2021</v>
      </c>
      <c r="K134" s="6">
        <v>750</v>
      </c>
      <c r="L134" s="9">
        <f>IFERROR(VLOOKUP(B134,Downloads!B:R,17,0),"-")</f>
        <v>86000</v>
      </c>
      <c r="M134" s="50" t="s">
        <v>2956</v>
      </c>
      <c r="N134" s="50" t="s">
        <v>3259</v>
      </c>
      <c r="O134" s="1">
        <f>IFERROR(VLOOKUP(B134,Downloads!B:FA,11,0), 0)</f>
        <v>-22</v>
      </c>
      <c r="P134" s="1">
        <f>IFERROR(VLOOKUP(B134,Downloads!B:FK,21,0),0)</f>
        <v>95000</v>
      </c>
      <c r="Q134" s="1">
        <f>IFERROR(VLOOKUP(B134,#REF!,12,0),0)</f>
        <v>0</v>
      </c>
      <c r="R134" s="39">
        <f t="shared" si="11"/>
        <v>94978</v>
      </c>
      <c r="S134" s="1" t="str">
        <f t="shared" si="13"/>
        <v>같음</v>
      </c>
      <c r="T134" s="41">
        <f t="shared" si="14"/>
        <v>8168108000</v>
      </c>
    </row>
    <row r="135" spans="1:22" ht="114.75" customHeight="1">
      <c r="A135" s="16">
        <v>131</v>
      </c>
      <c r="B135" s="35" t="str">
        <f t="shared" si="15"/>
        <v>2021076</v>
      </c>
      <c r="C135" s="33">
        <v>2021076</v>
      </c>
      <c r="D135" s="7" t="s">
        <v>0</v>
      </c>
      <c r="E135" s="8" t="s">
        <v>878</v>
      </c>
      <c r="F135" s="20" t="s">
        <v>2</v>
      </c>
      <c r="G135" s="32" t="e" vm="131">
        <v>#VALUE!</v>
      </c>
      <c r="H135" s="25" t="s">
        <v>871</v>
      </c>
      <c r="I135" s="26" t="s">
        <v>877</v>
      </c>
      <c r="J135" s="12" t="str">
        <f t="shared" si="12"/>
        <v>2021</v>
      </c>
      <c r="K135" s="6">
        <v>750</v>
      </c>
      <c r="L135" s="9">
        <f>IFERROR(VLOOKUP(B135,Downloads!B:R,17,0),"-")</f>
        <v>54000</v>
      </c>
      <c r="M135" s="50" t="s">
        <v>2956</v>
      </c>
      <c r="N135" s="50" t="s">
        <v>3259</v>
      </c>
      <c r="O135" s="1">
        <f>IFERROR(VLOOKUP(B135,Downloads!B:FA,11,0), 0)</f>
        <v>-66</v>
      </c>
      <c r="P135" s="1">
        <f>IFERROR(VLOOKUP(B135,Downloads!B:FK,21,0),0)</f>
        <v>59000</v>
      </c>
      <c r="Q135" s="1">
        <f>IFERROR(VLOOKUP(B135,#REF!,12,0),0)</f>
        <v>0</v>
      </c>
      <c r="R135" s="39">
        <f t="shared" si="11"/>
        <v>58934</v>
      </c>
      <c r="S135" s="1" t="str">
        <f t="shared" si="13"/>
        <v>같음</v>
      </c>
      <c r="T135" s="41">
        <f t="shared" si="14"/>
        <v>3182436000</v>
      </c>
    </row>
    <row r="136" spans="1:22" ht="114.75" customHeight="1">
      <c r="A136" s="16">
        <v>132</v>
      </c>
      <c r="B136" s="35" t="str">
        <f t="shared" si="15"/>
        <v>2019044</v>
      </c>
      <c r="C136" s="33">
        <v>2019044</v>
      </c>
      <c r="D136" s="7" t="s">
        <v>0</v>
      </c>
      <c r="E136" s="8" t="s">
        <v>401</v>
      </c>
      <c r="F136" s="20" t="s">
        <v>400</v>
      </c>
      <c r="G136" s="7" t="e" vm="132">
        <v>#VALUE!</v>
      </c>
      <c r="H136" s="25" t="s">
        <v>399</v>
      </c>
      <c r="I136" s="26" t="s">
        <v>459</v>
      </c>
      <c r="J136" s="12" t="str">
        <f t="shared" si="12"/>
        <v>2019</v>
      </c>
      <c r="K136" s="6">
        <v>750</v>
      </c>
      <c r="L136" s="9" t="str">
        <f>IFERROR(VLOOKUP(B136,Downloads!B:R,17,0),"-")</f>
        <v>-</v>
      </c>
      <c r="M136" s="50" t="s">
        <v>2957</v>
      </c>
      <c r="N136" s="50" t="s">
        <v>3259</v>
      </c>
      <c r="O136" s="1">
        <f>IFERROR(VLOOKUP(B136,Downloads!B:FA,11,0), 0)</f>
        <v>0</v>
      </c>
      <c r="P136" s="1">
        <f>IFERROR(VLOOKUP(B136,Downloads!B:FK,21,0),0)</f>
        <v>0</v>
      </c>
      <c r="Q136" s="1">
        <f>IFERROR(VLOOKUP(B136,#REF!,12,0),0)</f>
        <v>0</v>
      </c>
      <c r="R136" s="39">
        <f t="shared" si="11"/>
        <v>0</v>
      </c>
      <c r="S136" s="1" t="str">
        <f t="shared" si="13"/>
        <v>같음</v>
      </c>
      <c r="T136" s="41">
        <f t="shared" si="14"/>
        <v>0</v>
      </c>
    </row>
    <row r="137" spans="1:22" ht="114.75" customHeight="1">
      <c r="A137" s="16">
        <v>133</v>
      </c>
      <c r="B137" s="35" t="str">
        <f t="shared" si="15"/>
        <v>2022079</v>
      </c>
      <c r="C137" s="33">
        <v>2022079</v>
      </c>
      <c r="D137" s="7" t="s">
        <v>0</v>
      </c>
      <c r="E137" s="8" t="s">
        <v>316</v>
      </c>
      <c r="F137" s="20" t="s">
        <v>359</v>
      </c>
      <c r="G137" s="7" t="e" vm="133">
        <v>#VALUE!</v>
      </c>
      <c r="H137" s="25" t="s">
        <v>761</v>
      </c>
      <c r="I137" s="26" t="s">
        <v>694</v>
      </c>
      <c r="J137" s="12" t="str">
        <f t="shared" si="12"/>
        <v>2022</v>
      </c>
      <c r="K137" s="6">
        <v>750</v>
      </c>
      <c r="L137" s="9">
        <f>IFERROR(VLOOKUP(B137,Downloads!B:R,17,0),"-")</f>
        <v>225000</v>
      </c>
      <c r="M137" s="50" t="s">
        <v>2958</v>
      </c>
      <c r="N137" s="50" t="s">
        <v>3260</v>
      </c>
      <c r="O137" s="1">
        <f>IFERROR(VLOOKUP(B137,Downloads!B:FA,11,0), 0)</f>
        <v>0</v>
      </c>
      <c r="P137" s="1">
        <f>IFERROR(VLOOKUP(B137,Downloads!B:FK,21,0),0)</f>
        <v>250000</v>
      </c>
      <c r="Q137" s="1">
        <f>IFERROR(VLOOKUP(B137,#REF!,12,0),0)</f>
        <v>0</v>
      </c>
      <c r="R137" s="39">
        <f t="shared" si="11"/>
        <v>250000</v>
      </c>
      <c r="S137" s="1" t="str">
        <f t="shared" si="13"/>
        <v>같음</v>
      </c>
      <c r="T137" s="41">
        <f t="shared" si="14"/>
        <v>56250000000</v>
      </c>
    </row>
    <row r="138" spans="1:22" ht="114.75" customHeight="1">
      <c r="A138" s="16">
        <v>134</v>
      </c>
      <c r="B138" s="35" t="str">
        <f t="shared" si="15"/>
        <v>2021099</v>
      </c>
      <c r="C138" s="33">
        <v>2021099</v>
      </c>
      <c r="D138" s="7" t="s">
        <v>0</v>
      </c>
      <c r="E138" s="8" t="s">
        <v>316</v>
      </c>
      <c r="F138" s="20" t="s">
        <v>359</v>
      </c>
      <c r="G138" s="7" t="e" vm="134">
        <v>#VALUE!</v>
      </c>
      <c r="H138" s="25" t="s">
        <v>762</v>
      </c>
      <c r="I138" s="26" t="s">
        <v>695</v>
      </c>
      <c r="J138" s="12" t="str">
        <f t="shared" si="12"/>
        <v>2021</v>
      </c>
      <c r="K138" s="6">
        <v>750</v>
      </c>
      <c r="L138" s="9">
        <f>IFERROR(VLOOKUP(B138,Downloads!B:R,17,0),"-")</f>
        <v>208000</v>
      </c>
      <c r="M138" s="50" t="s">
        <v>2958</v>
      </c>
      <c r="N138" s="50" t="s">
        <v>3260</v>
      </c>
      <c r="O138" s="1">
        <f>IFERROR(VLOOKUP(B138,Downloads!B:FA,11,0), 0)</f>
        <v>45</v>
      </c>
      <c r="P138" s="1">
        <f>IFERROR(VLOOKUP(B138,Downloads!B:FK,21,0),0)</f>
        <v>230000</v>
      </c>
      <c r="Q138" s="1">
        <f>IFERROR(VLOOKUP(B138,#REF!,12,0),0)</f>
        <v>0</v>
      </c>
      <c r="R138" s="39">
        <f t="shared" si="11"/>
        <v>230045</v>
      </c>
      <c r="S138" s="1" t="str">
        <f t="shared" si="13"/>
        <v>같음</v>
      </c>
      <c r="T138" s="41">
        <f t="shared" si="14"/>
        <v>47849360000</v>
      </c>
    </row>
    <row r="139" spans="1:22" ht="114.75" customHeight="1">
      <c r="A139" s="16">
        <v>135</v>
      </c>
      <c r="B139" s="35" t="str">
        <f t="shared" si="15"/>
        <v>2021067</v>
      </c>
      <c r="C139" s="33">
        <v>2021067</v>
      </c>
      <c r="D139" s="7" t="s">
        <v>0</v>
      </c>
      <c r="E139" s="8" t="s">
        <v>316</v>
      </c>
      <c r="F139" s="20" t="s">
        <v>360</v>
      </c>
      <c r="G139" s="7" t="e" vm="135">
        <v>#VALUE!</v>
      </c>
      <c r="H139" s="25" t="s">
        <v>317</v>
      </c>
      <c r="I139" s="26" t="s">
        <v>460</v>
      </c>
      <c r="J139" s="12" t="str">
        <f t="shared" si="12"/>
        <v>2021</v>
      </c>
      <c r="K139" s="6">
        <v>750</v>
      </c>
      <c r="L139" s="9">
        <f>IFERROR(VLOOKUP(B139,Downloads!B:R,17,0),"-")</f>
        <v>188000</v>
      </c>
      <c r="M139" s="50" t="s">
        <v>2958</v>
      </c>
      <c r="N139" s="50" t="s">
        <v>3260</v>
      </c>
      <c r="O139" s="1">
        <f>IFERROR(VLOOKUP(B139,Downloads!B:FA,11,0), 0)</f>
        <v>30</v>
      </c>
      <c r="P139" s="1">
        <f>IFERROR(VLOOKUP(B139,Downloads!B:FK,21,0),0)</f>
        <v>210000</v>
      </c>
      <c r="Q139" s="1">
        <f>IFERROR(VLOOKUP(B139,#REF!,12,0),0)</f>
        <v>0</v>
      </c>
      <c r="R139" s="39">
        <f t="shared" si="11"/>
        <v>210030</v>
      </c>
      <c r="S139" s="1" t="str">
        <f t="shared" si="13"/>
        <v>같음</v>
      </c>
      <c r="T139" s="41">
        <f t="shared" si="14"/>
        <v>39485640000</v>
      </c>
    </row>
    <row r="140" spans="1:22" ht="114.75" customHeight="1">
      <c r="A140" s="16">
        <v>136</v>
      </c>
      <c r="B140" s="35" t="str">
        <f t="shared" si="15"/>
        <v>2021066</v>
      </c>
      <c r="C140" s="33">
        <v>2021066</v>
      </c>
      <c r="D140" s="7" t="s">
        <v>0</v>
      </c>
      <c r="E140" s="8" t="s">
        <v>316</v>
      </c>
      <c r="F140" s="20" t="s">
        <v>705</v>
      </c>
      <c r="G140" s="7" t="e" vm="136">
        <v>#VALUE!</v>
      </c>
      <c r="H140" s="25" t="s">
        <v>318</v>
      </c>
      <c r="I140" s="26" t="s">
        <v>461</v>
      </c>
      <c r="J140" s="12" t="str">
        <f t="shared" si="12"/>
        <v>2021</v>
      </c>
      <c r="K140" s="6">
        <v>750</v>
      </c>
      <c r="L140" s="9">
        <f>IFERROR(VLOOKUP(B140,Downloads!B:R,17,0),"-")</f>
        <v>113000</v>
      </c>
      <c r="M140" s="50" t="s">
        <v>2958</v>
      </c>
      <c r="N140" s="50" t="s">
        <v>3260</v>
      </c>
      <c r="O140" s="1">
        <f>IFERROR(VLOOKUP(B140,Downloads!B:FA,11,0), 0)</f>
        <v>86</v>
      </c>
      <c r="P140" s="1">
        <f>IFERROR(VLOOKUP(B140,Downloads!B:FK,21,0),0)</f>
        <v>124000</v>
      </c>
      <c r="Q140" s="1">
        <f>IFERROR(VLOOKUP(B140,#REF!,12,0),0)</f>
        <v>0</v>
      </c>
      <c r="R140" s="39">
        <f t="shared" si="11"/>
        <v>124086</v>
      </c>
      <c r="S140" s="1" t="str">
        <f t="shared" si="13"/>
        <v>같음</v>
      </c>
      <c r="T140" s="41">
        <f t="shared" si="14"/>
        <v>14021718000</v>
      </c>
    </row>
    <row r="141" spans="1:22" ht="114.75" customHeight="1">
      <c r="A141" s="16">
        <v>137</v>
      </c>
      <c r="B141" s="35" t="str">
        <f t="shared" si="15"/>
        <v>3022406</v>
      </c>
      <c r="C141" s="33">
        <v>3022406</v>
      </c>
      <c r="D141" s="7" t="s">
        <v>0</v>
      </c>
      <c r="E141" s="8" t="s">
        <v>34</v>
      </c>
      <c r="F141" s="20" t="s">
        <v>35</v>
      </c>
      <c r="G141" s="7" t="e" vm="137">
        <v>#VALUE!</v>
      </c>
      <c r="H141" s="25" t="s">
        <v>67</v>
      </c>
      <c r="I141" s="26" t="s">
        <v>68</v>
      </c>
      <c r="J141" s="12" t="str">
        <f t="shared" si="12"/>
        <v>2022</v>
      </c>
      <c r="K141" s="6">
        <v>750</v>
      </c>
      <c r="L141" s="9">
        <f>IFERROR(VLOOKUP(B141,Downloads!B:R,17,0),"-")</f>
        <v>180000</v>
      </c>
      <c r="M141" s="50" t="s">
        <v>2959</v>
      </c>
      <c r="N141" s="50" t="s">
        <v>3261</v>
      </c>
      <c r="O141" s="1">
        <f>IFERROR(VLOOKUP(B141,Downloads!B:FA,11,0), 0)</f>
        <v>-5</v>
      </c>
      <c r="P141" s="1">
        <f>IFERROR(VLOOKUP(B141,Downloads!B:FK,21,0),0)</f>
        <v>198000</v>
      </c>
      <c r="Q141" s="1">
        <f>IFERROR(VLOOKUP(B141,#REF!,12,0),0)</f>
        <v>0</v>
      </c>
      <c r="R141" s="39">
        <f t="shared" si="11"/>
        <v>197995</v>
      </c>
      <c r="S141" s="1" t="str">
        <f t="shared" si="13"/>
        <v>같음</v>
      </c>
      <c r="T141" s="41">
        <f t="shared" si="14"/>
        <v>35639100000</v>
      </c>
      <c r="U141" s="1" t="str">
        <f>E141</f>
        <v>Louis Michel et Fils</v>
      </c>
      <c r="V141" s="43">
        <f>SUM(T141:T146)</f>
        <v>128387222000</v>
      </c>
    </row>
    <row r="142" spans="1:22" ht="114.75" customHeight="1">
      <c r="A142" s="16">
        <v>138</v>
      </c>
      <c r="B142" s="35" t="str">
        <f t="shared" si="15"/>
        <v>3022408</v>
      </c>
      <c r="C142" s="33">
        <v>3022408</v>
      </c>
      <c r="D142" s="7" t="s">
        <v>0</v>
      </c>
      <c r="E142" s="8" t="s">
        <v>34</v>
      </c>
      <c r="F142" s="20" t="s">
        <v>35</v>
      </c>
      <c r="G142" s="7" t="e" vm="138">
        <v>#VALUE!</v>
      </c>
      <c r="H142" s="25" t="s">
        <v>635</v>
      </c>
      <c r="I142" s="26" t="s">
        <v>634</v>
      </c>
      <c r="J142" s="12" t="str">
        <f t="shared" si="12"/>
        <v>2022</v>
      </c>
      <c r="K142" s="6">
        <v>750</v>
      </c>
      <c r="L142" s="9">
        <f>IFERROR(VLOOKUP(B142,Downloads!B:R,17,0),"-")</f>
        <v>180000</v>
      </c>
      <c r="M142" s="50" t="s">
        <v>2959</v>
      </c>
      <c r="N142" s="50" t="s">
        <v>3261</v>
      </c>
      <c r="O142" s="1">
        <f>IFERROR(VLOOKUP(B142,Downloads!B:FA,11,0), 0)</f>
        <v>10</v>
      </c>
      <c r="P142" s="1">
        <f>IFERROR(VLOOKUP(B142,Downloads!B:FK,21,0),0)</f>
        <v>198000</v>
      </c>
      <c r="Q142" s="1">
        <f>IFERROR(VLOOKUP(B142,#REF!,12,0),0)</f>
        <v>0</v>
      </c>
      <c r="R142" s="39">
        <f t="shared" si="11"/>
        <v>198010</v>
      </c>
      <c r="S142" s="1" t="str">
        <f t="shared" si="13"/>
        <v>같음</v>
      </c>
      <c r="T142" s="41">
        <f t="shared" si="14"/>
        <v>35641800000</v>
      </c>
    </row>
    <row r="143" spans="1:22" ht="114.75" customHeight="1">
      <c r="A143" s="16">
        <v>139</v>
      </c>
      <c r="B143" s="35" t="str">
        <f t="shared" si="15"/>
        <v>3022407</v>
      </c>
      <c r="C143" s="33">
        <v>3022407</v>
      </c>
      <c r="D143" s="7" t="s">
        <v>0</v>
      </c>
      <c r="E143" s="8" t="s">
        <v>34</v>
      </c>
      <c r="F143" s="20" t="s">
        <v>35</v>
      </c>
      <c r="G143" s="7" t="e" vm="139">
        <v>#VALUE!</v>
      </c>
      <c r="H143" s="25" t="s">
        <v>568</v>
      </c>
      <c r="I143" s="26" t="s">
        <v>587</v>
      </c>
      <c r="J143" s="12" t="str">
        <f t="shared" si="12"/>
        <v>2022</v>
      </c>
      <c r="K143" s="6">
        <v>750</v>
      </c>
      <c r="L143" s="9">
        <f>IFERROR(VLOOKUP(B143,Downloads!B:R,17,0),"-")</f>
        <v>180000</v>
      </c>
      <c r="M143" s="50" t="s">
        <v>2959</v>
      </c>
      <c r="N143" s="50" t="s">
        <v>3261</v>
      </c>
      <c r="O143" s="1">
        <f>IFERROR(VLOOKUP(B143,Downloads!B:FA,11,0), 0)</f>
        <v>-1</v>
      </c>
      <c r="P143" s="1">
        <f>IFERROR(VLOOKUP(B143,Downloads!B:FK,21,0),0)</f>
        <v>198000</v>
      </c>
      <c r="Q143" s="1">
        <f>IFERROR(VLOOKUP(B143,#REF!,12,0),0)</f>
        <v>0</v>
      </c>
      <c r="R143" s="39">
        <f t="shared" ref="R143:R193" si="16">IFERROR(SUM(O143:P143)/IF(Q143&lt;=0, 1, Q143), 0)</f>
        <v>197999</v>
      </c>
      <c r="S143" s="1" t="str">
        <f t="shared" si="13"/>
        <v>같음</v>
      </c>
      <c r="T143" s="41">
        <f t="shared" si="14"/>
        <v>35639820000</v>
      </c>
    </row>
    <row r="144" spans="1:22" ht="114.75" customHeight="1">
      <c r="A144" s="16">
        <v>140</v>
      </c>
      <c r="B144" s="35" t="str">
        <f t="shared" si="15"/>
        <v>3023043</v>
      </c>
      <c r="C144" s="33">
        <v>3023043</v>
      </c>
      <c r="D144" s="7" t="s">
        <v>0</v>
      </c>
      <c r="E144" s="8" t="s">
        <v>34</v>
      </c>
      <c r="F144" s="20" t="s">
        <v>35</v>
      </c>
      <c r="G144" s="7" t="e" vm="140">
        <v>#VALUE!</v>
      </c>
      <c r="H144" s="25" t="s">
        <v>417</v>
      </c>
      <c r="I144" s="26" t="s">
        <v>416</v>
      </c>
      <c r="J144" s="12" t="str">
        <f t="shared" si="12"/>
        <v>2023</v>
      </c>
      <c r="K144" s="6">
        <v>750</v>
      </c>
      <c r="L144" s="9">
        <f>IFERROR(VLOOKUP(B144,Downloads!B:R,17,0),"-")</f>
        <v>87000</v>
      </c>
      <c r="M144" s="50" t="s">
        <v>2959</v>
      </c>
      <c r="N144" s="50" t="s">
        <v>3261</v>
      </c>
      <c r="O144" s="1">
        <f>IFERROR(VLOOKUP(B144,Downloads!B:FA,11,0), 0)</f>
        <v>0</v>
      </c>
      <c r="P144" s="1">
        <f>IFERROR(VLOOKUP(B144,Downloads!B:FK,21,0),0)</f>
        <v>96000</v>
      </c>
      <c r="Q144" s="1">
        <f>IFERROR(VLOOKUP(B144,#REF!,12,0),0)</f>
        <v>0</v>
      </c>
      <c r="R144" s="39">
        <f t="shared" si="16"/>
        <v>96000</v>
      </c>
      <c r="S144" s="1" t="str">
        <f t="shared" si="13"/>
        <v>같음</v>
      </c>
      <c r="T144" s="41">
        <f t="shared" si="14"/>
        <v>8352000000</v>
      </c>
    </row>
    <row r="145" spans="1:26" ht="114.75" customHeight="1">
      <c r="A145" s="16">
        <v>141</v>
      </c>
      <c r="B145" s="35" t="str">
        <f t="shared" si="15"/>
        <v>3022042</v>
      </c>
      <c r="C145" s="33">
        <v>3022042</v>
      </c>
      <c r="D145" s="7" t="s">
        <v>0</v>
      </c>
      <c r="E145" s="8" t="s">
        <v>34</v>
      </c>
      <c r="F145" s="20" t="s">
        <v>35</v>
      </c>
      <c r="G145" s="7" t="e" vm="141">
        <v>#VALUE!</v>
      </c>
      <c r="H145" s="25" t="s">
        <v>69</v>
      </c>
      <c r="I145" s="26" t="s">
        <v>643</v>
      </c>
      <c r="J145" s="12" t="str">
        <f t="shared" si="12"/>
        <v>2022</v>
      </c>
      <c r="K145" s="6">
        <v>750</v>
      </c>
      <c r="L145" s="9">
        <f>IFERROR(VLOOKUP(B145,Downloads!B:R,17,0),"-")</f>
        <v>92000</v>
      </c>
      <c r="M145" s="50" t="s">
        <v>2959</v>
      </c>
      <c r="N145" s="50" t="s">
        <v>3261</v>
      </c>
      <c r="O145" s="1">
        <f>IFERROR(VLOOKUP(B145,Downloads!B:FA,11,0), 0)</f>
        <v>0</v>
      </c>
      <c r="P145" s="1">
        <f>IFERROR(VLOOKUP(B145,Downloads!B:FK,21,0),0)</f>
        <v>102000</v>
      </c>
      <c r="Q145" s="1">
        <f>IFERROR(VLOOKUP(B145,#REF!,12,0),0)</f>
        <v>0</v>
      </c>
      <c r="R145" s="39">
        <f t="shared" si="16"/>
        <v>102000</v>
      </c>
      <c r="S145" s="1" t="str">
        <f t="shared" si="13"/>
        <v>같음</v>
      </c>
      <c r="T145" s="41">
        <f t="shared" si="14"/>
        <v>9384000000</v>
      </c>
    </row>
    <row r="146" spans="1:26" ht="114.75" customHeight="1">
      <c r="A146" s="16">
        <v>142</v>
      </c>
      <c r="B146" s="35" t="str">
        <f t="shared" si="15"/>
        <v>3023039</v>
      </c>
      <c r="C146" s="33">
        <v>3023039</v>
      </c>
      <c r="D146" s="7" t="s">
        <v>0</v>
      </c>
      <c r="E146" s="8" t="s">
        <v>34</v>
      </c>
      <c r="F146" s="20" t="s">
        <v>35</v>
      </c>
      <c r="G146" s="7" t="e" vm="142">
        <v>#VALUE!</v>
      </c>
      <c r="H146" s="25" t="s">
        <v>65</v>
      </c>
      <c r="I146" s="26" t="s">
        <v>66</v>
      </c>
      <c r="J146" s="12" t="str">
        <f t="shared" si="12"/>
        <v>2023</v>
      </c>
      <c r="K146" s="6">
        <v>750</v>
      </c>
      <c r="L146" s="9">
        <f>IFERROR(VLOOKUP(B146,Downloads!B:R,17,0),"-")</f>
        <v>58000</v>
      </c>
      <c r="M146" s="50" t="s">
        <v>2959</v>
      </c>
      <c r="N146" s="50" t="s">
        <v>3261</v>
      </c>
      <c r="O146" s="1">
        <f>IFERROR(VLOOKUP(B146,Downloads!B:FA,11,0), 0)</f>
        <v>319</v>
      </c>
      <c r="P146" s="1">
        <f>IFERROR(VLOOKUP(B146,Downloads!B:FK,21,0),0)</f>
        <v>64000</v>
      </c>
      <c r="Q146" s="1">
        <f>IFERROR(VLOOKUP(B146,#REF!,12,0),0)</f>
        <v>0</v>
      </c>
      <c r="R146" s="39">
        <f t="shared" si="16"/>
        <v>64319</v>
      </c>
      <c r="S146" s="1" t="str">
        <f t="shared" si="13"/>
        <v>같음</v>
      </c>
      <c r="T146" s="41">
        <f t="shared" si="14"/>
        <v>3730502000</v>
      </c>
    </row>
    <row r="147" spans="1:26" ht="114.75" customHeight="1">
      <c r="A147" s="16">
        <v>143</v>
      </c>
      <c r="B147" s="35" t="str">
        <f t="shared" si="15"/>
        <v>3022705</v>
      </c>
      <c r="C147" s="33">
        <v>3022705</v>
      </c>
      <c r="D147" s="7" t="s">
        <v>0</v>
      </c>
      <c r="E147" s="8" t="s">
        <v>320</v>
      </c>
      <c r="F147" s="20" t="s">
        <v>35</v>
      </c>
      <c r="G147" s="7" t="e" vm="143">
        <v>#VALUE!</v>
      </c>
      <c r="H147" s="25" t="s">
        <v>646</v>
      </c>
      <c r="I147" s="26" t="s">
        <v>648</v>
      </c>
      <c r="J147" s="12" t="str">
        <f t="shared" si="12"/>
        <v>2022</v>
      </c>
      <c r="K147" s="6">
        <v>750</v>
      </c>
      <c r="L147" s="9">
        <f>IFERROR(VLOOKUP(B147,Downloads!B:R,17,0),"-")</f>
        <v>130000</v>
      </c>
      <c r="M147" s="50" t="s">
        <v>2960</v>
      </c>
      <c r="N147" s="50" t="s">
        <v>3262</v>
      </c>
      <c r="O147" s="1">
        <f>IFERROR(VLOOKUP(B147,Downloads!B:FA,11,0), 0)</f>
        <v>1</v>
      </c>
      <c r="P147" s="1">
        <f>IFERROR(VLOOKUP(B147,Downloads!B:FK,21,0),0)</f>
        <v>140000</v>
      </c>
      <c r="Q147" s="1">
        <f>IFERROR(VLOOKUP(B147,#REF!,12,0),0)</f>
        <v>0</v>
      </c>
      <c r="R147" s="39">
        <f t="shared" si="16"/>
        <v>140001</v>
      </c>
      <c r="S147" s="1" t="str">
        <f t="shared" si="13"/>
        <v>같음</v>
      </c>
      <c r="T147" s="41">
        <f t="shared" si="14"/>
        <v>18200130000</v>
      </c>
      <c r="U147" s="1" t="str">
        <f>E147</f>
        <v>Clement Lavallee</v>
      </c>
      <c r="V147" s="43">
        <f>SUM(T147:T151)</f>
        <v>40774908000</v>
      </c>
    </row>
    <row r="148" spans="1:26" ht="114.75" customHeight="1">
      <c r="A148" s="16">
        <v>144</v>
      </c>
      <c r="B148" s="35" t="str">
        <f t="shared" si="15"/>
        <v>3020050</v>
      </c>
      <c r="C148" s="33">
        <v>3020050</v>
      </c>
      <c r="D148" s="7" t="s">
        <v>0</v>
      </c>
      <c r="E148" s="8" t="s">
        <v>320</v>
      </c>
      <c r="F148" s="20" t="s">
        <v>35</v>
      </c>
      <c r="G148" s="7" t="e" vm="144">
        <v>#VALUE!</v>
      </c>
      <c r="H148" s="25" t="s">
        <v>321</v>
      </c>
      <c r="I148" s="26" t="s">
        <v>647</v>
      </c>
      <c r="J148" s="12" t="str">
        <f t="shared" si="12"/>
        <v>2020</v>
      </c>
      <c r="K148" s="6">
        <v>750</v>
      </c>
      <c r="L148" s="9">
        <f>IFERROR(VLOOKUP(B148,Downloads!B:R,17,0),"-")</f>
        <v>78000</v>
      </c>
      <c r="M148" s="50" t="s">
        <v>2960</v>
      </c>
      <c r="N148" s="50" t="s">
        <v>3262</v>
      </c>
      <c r="O148" s="1">
        <f>IFERROR(VLOOKUP(B148,Downloads!B:FA,11,0), 0)</f>
        <v>10</v>
      </c>
      <c r="P148" s="1">
        <f>IFERROR(VLOOKUP(B148,Downloads!B:FK,21,0),0)</f>
        <v>94000</v>
      </c>
      <c r="Q148" s="1">
        <f>IFERROR(VLOOKUP(B148,#REF!,12,0),0)</f>
        <v>0</v>
      </c>
      <c r="R148" s="39">
        <f t="shared" si="16"/>
        <v>94010</v>
      </c>
      <c r="S148" s="1" t="str">
        <f t="shared" si="13"/>
        <v>같음</v>
      </c>
      <c r="T148" s="41">
        <f t="shared" si="14"/>
        <v>7332780000</v>
      </c>
    </row>
    <row r="149" spans="1:26" ht="114.75" customHeight="1">
      <c r="A149" s="16">
        <v>145</v>
      </c>
      <c r="B149" s="35" t="str">
        <f t="shared" si="15"/>
        <v>3022704</v>
      </c>
      <c r="C149" s="33">
        <v>3022704</v>
      </c>
      <c r="D149" s="7" t="s">
        <v>0</v>
      </c>
      <c r="E149" s="8" t="s">
        <v>320</v>
      </c>
      <c r="F149" s="20" t="s">
        <v>35</v>
      </c>
      <c r="G149" s="7" t="e" vm="145">
        <v>#VALUE!</v>
      </c>
      <c r="H149" s="25" t="s">
        <v>322</v>
      </c>
      <c r="I149" s="26" t="s">
        <v>697</v>
      </c>
      <c r="J149" s="12" t="str">
        <f t="shared" si="12"/>
        <v>2022</v>
      </c>
      <c r="K149" s="6">
        <v>750</v>
      </c>
      <c r="L149" s="9">
        <f>IFERROR(VLOOKUP(B149,Downloads!B:R,17,0),"-")</f>
        <v>72000</v>
      </c>
      <c r="M149" s="50" t="s">
        <v>2960</v>
      </c>
      <c r="N149" s="50" t="s">
        <v>3262</v>
      </c>
      <c r="O149" s="1">
        <f>IFERROR(VLOOKUP(B149,Downloads!B:FA,11,0), 0)</f>
        <v>94</v>
      </c>
      <c r="P149" s="1">
        <f>IFERROR(VLOOKUP(B149,Downloads!B:FK,21,0),0)</f>
        <v>80000</v>
      </c>
      <c r="Q149" s="1">
        <f>IFERROR(VLOOKUP(B149,#REF!,12,0),0)</f>
        <v>0</v>
      </c>
      <c r="R149" s="39">
        <f t="shared" si="16"/>
        <v>80094</v>
      </c>
      <c r="S149" s="1" t="str">
        <f t="shared" si="13"/>
        <v>같음</v>
      </c>
      <c r="T149" s="41">
        <f t="shared" si="14"/>
        <v>5766768000</v>
      </c>
    </row>
    <row r="150" spans="1:26" ht="114.75" customHeight="1">
      <c r="A150" s="16">
        <v>146</v>
      </c>
      <c r="B150" s="35" t="str">
        <f t="shared" si="15"/>
        <v>3021065</v>
      </c>
      <c r="C150" s="33">
        <v>3021065</v>
      </c>
      <c r="D150" s="7" t="s">
        <v>0</v>
      </c>
      <c r="E150" s="8" t="s">
        <v>320</v>
      </c>
      <c r="F150" s="20" t="s">
        <v>35</v>
      </c>
      <c r="G150" s="7" t="e" vm="146">
        <v>#VALUE!</v>
      </c>
      <c r="H150" s="25" t="s">
        <v>631</v>
      </c>
      <c r="I150" s="26" t="s">
        <v>2961</v>
      </c>
      <c r="J150" s="12" t="str">
        <f t="shared" si="12"/>
        <v>2021</v>
      </c>
      <c r="K150" s="6">
        <v>750</v>
      </c>
      <c r="L150" s="9">
        <f>IFERROR(VLOOKUP(B150,Downloads!B:R,17,0),"-")</f>
        <v>70000</v>
      </c>
      <c r="M150" s="50" t="s">
        <v>2960</v>
      </c>
      <c r="N150" s="50" t="s">
        <v>3262</v>
      </c>
      <c r="O150" s="1">
        <f>IFERROR(VLOOKUP(B150,Downloads!B:FA,11,0), 0)</f>
        <v>73</v>
      </c>
      <c r="P150" s="1">
        <f>IFERROR(VLOOKUP(B150,Downloads!B:FK,21,0),0)</f>
        <v>77000</v>
      </c>
      <c r="Q150" s="1">
        <f>IFERROR(VLOOKUP(B150,#REF!,12,0),0)</f>
        <v>0</v>
      </c>
      <c r="R150" s="39">
        <f t="shared" si="16"/>
        <v>77073</v>
      </c>
      <c r="S150" s="1" t="str">
        <f t="shared" si="13"/>
        <v>같음</v>
      </c>
      <c r="T150" s="41">
        <f t="shared" si="14"/>
        <v>5395110000</v>
      </c>
    </row>
    <row r="151" spans="1:26" ht="114.75" customHeight="1">
      <c r="A151" s="16">
        <v>147</v>
      </c>
      <c r="B151" s="35" t="str">
        <f t="shared" si="15"/>
        <v>3021049</v>
      </c>
      <c r="C151" s="33">
        <v>3021049</v>
      </c>
      <c r="D151" s="7" t="s">
        <v>0</v>
      </c>
      <c r="E151" s="8" t="s">
        <v>320</v>
      </c>
      <c r="F151" s="20" t="s">
        <v>35</v>
      </c>
      <c r="G151" s="7" t="e" vm="147">
        <v>#VALUE!</v>
      </c>
      <c r="H151" s="25" t="s">
        <v>323</v>
      </c>
      <c r="I151" s="26" t="s">
        <v>696</v>
      </c>
      <c r="J151" s="12" t="str">
        <f t="shared" si="12"/>
        <v>2021</v>
      </c>
      <c r="K151" s="6">
        <v>750</v>
      </c>
      <c r="L151" s="9">
        <f>IFERROR(VLOOKUP(B151,Downloads!B:R,17,0),"-")</f>
        <v>60000</v>
      </c>
      <c r="M151" s="50" t="s">
        <v>2960</v>
      </c>
      <c r="N151" s="50" t="s">
        <v>3262</v>
      </c>
      <c r="O151" s="1">
        <f>IFERROR(VLOOKUP(B151,Downloads!B:FA,11,0), 0)</f>
        <v>2</v>
      </c>
      <c r="P151" s="1">
        <f>IFERROR(VLOOKUP(B151,Downloads!B:FK,21,0),0)</f>
        <v>68000</v>
      </c>
      <c r="Q151" s="1">
        <f>IFERROR(VLOOKUP(B151,#REF!,12,0),0)</f>
        <v>0</v>
      </c>
      <c r="R151" s="39">
        <f t="shared" si="16"/>
        <v>68002</v>
      </c>
      <c r="S151" s="1" t="str">
        <f t="shared" si="13"/>
        <v>같음</v>
      </c>
      <c r="T151" s="41">
        <f t="shared" si="14"/>
        <v>4080120000</v>
      </c>
    </row>
    <row r="152" spans="1:26" ht="114.75" customHeight="1">
      <c r="A152" s="16">
        <v>148</v>
      </c>
      <c r="B152" s="35" t="str">
        <f t="shared" si="15"/>
        <v>3024044</v>
      </c>
      <c r="C152" s="33">
        <v>3024044</v>
      </c>
      <c r="D152" s="7" t="s">
        <v>0</v>
      </c>
      <c r="E152" s="8" t="s">
        <v>604</v>
      </c>
      <c r="F152" s="20" t="s">
        <v>603</v>
      </c>
      <c r="G152" s="7" t="e" vm="148">
        <v>#VALUE!</v>
      </c>
      <c r="H152" s="25" t="s">
        <v>602</v>
      </c>
      <c r="I152" s="26" t="s">
        <v>601</v>
      </c>
      <c r="J152" s="12" t="str">
        <f t="shared" si="12"/>
        <v>2024</v>
      </c>
      <c r="K152" s="6">
        <v>750</v>
      </c>
      <c r="L152" s="9">
        <f>IFERROR(VLOOKUP(B152,Downloads!B:R,17,0),"-")</f>
        <v>48000</v>
      </c>
      <c r="M152" s="50" t="s">
        <v>2962</v>
      </c>
      <c r="N152" s="50" t="s">
        <v>3263</v>
      </c>
      <c r="O152" s="1">
        <f>IFERROR(VLOOKUP(B152,Downloads!B:FA,11,0), 0)</f>
        <v>408</v>
      </c>
      <c r="P152" s="1">
        <f>IFERROR(VLOOKUP(B152,Downloads!B:FK,21,0),0)</f>
        <v>53000</v>
      </c>
      <c r="Q152" s="1">
        <f>IFERROR(VLOOKUP(B152,#REF!,12,0),0)</f>
        <v>0</v>
      </c>
      <c r="R152" s="39">
        <f t="shared" si="16"/>
        <v>53408</v>
      </c>
      <c r="S152" s="1" t="str">
        <f t="shared" si="13"/>
        <v>같음</v>
      </c>
      <c r="T152" s="41">
        <f t="shared" si="14"/>
        <v>2563584000</v>
      </c>
      <c r="U152" s="1" t="str">
        <f>E152</f>
        <v>Domaine Jean-Paul Picard</v>
      </c>
      <c r="V152" s="43">
        <f>T152</f>
        <v>2563584000</v>
      </c>
    </row>
    <row r="153" spans="1:26" ht="114.75" customHeight="1">
      <c r="A153" s="16">
        <v>149</v>
      </c>
      <c r="B153" s="35" t="str">
        <f t="shared" si="15"/>
        <v>3018044</v>
      </c>
      <c r="C153" s="33">
        <v>3018044</v>
      </c>
      <c r="D153" s="7" t="s">
        <v>0</v>
      </c>
      <c r="E153" s="8" t="s">
        <v>234</v>
      </c>
      <c r="F153" s="20" t="s">
        <v>237</v>
      </c>
      <c r="G153" s="7" t="e" vm="149">
        <v>#VALUE!</v>
      </c>
      <c r="H153" s="25" t="s">
        <v>236</v>
      </c>
      <c r="I153" s="26" t="s">
        <v>235</v>
      </c>
      <c r="J153" s="12" t="str">
        <f t="shared" si="12"/>
        <v>2018</v>
      </c>
      <c r="K153" s="6">
        <v>750</v>
      </c>
      <c r="L153" s="9">
        <f>IFERROR(VLOOKUP(B153,Downloads!B:R,17,0),"-")</f>
        <v>79000</v>
      </c>
      <c r="M153" s="50" t="s">
        <v>2963</v>
      </c>
      <c r="N153" s="50" t="s">
        <v>3264</v>
      </c>
      <c r="O153" s="1">
        <f>IFERROR(VLOOKUP(B153,Downloads!B:FA,11,0), 0)</f>
        <v>7</v>
      </c>
      <c r="P153" s="1">
        <f>IFERROR(VLOOKUP(B153,Downloads!B:FK,21,0),0)</f>
        <v>87000</v>
      </c>
      <c r="Q153" s="1">
        <f>IFERROR(VLOOKUP(B153,#REF!,12,0),0)</f>
        <v>0</v>
      </c>
      <c r="R153" s="39">
        <f t="shared" si="16"/>
        <v>87007</v>
      </c>
      <c r="S153" s="1" t="str">
        <f t="shared" si="13"/>
        <v>같음</v>
      </c>
      <c r="T153" s="41">
        <f t="shared" si="14"/>
        <v>6873553000</v>
      </c>
      <c r="U153" s="1" t="str">
        <f>E153</f>
        <v>Dopff au Moulin</v>
      </c>
      <c r="V153" s="43">
        <f>SUM(T153:T154)</f>
        <v>8136755000</v>
      </c>
    </row>
    <row r="154" spans="1:26" ht="114.75" customHeight="1">
      <c r="A154" s="16">
        <v>150</v>
      </c>
      <c r="B154" s="35" t="str">
        <f t="shared" si="15"/>
        <v>2021401</v>
      </c>
      <c r="C154" s="33">
        <v>2021401</v>
      </c>
      <c r="D154" s="7" t="s">
        <v>0</v>
      </c>
      <c r="E154" s="8" t="s">
        <v>234</v>
      </c>
      <c r="F154" s="20" t="s">
        <v>237</v>
      </c>
      <c r="G154" s="7" t="e" vm="150">
        <v>#VALUE!</v>
      </c>
      <c r="H154" s="25" t="s">
        <v>788</v>
      </c>
      <c r="I154" s="26" t="s">
        <v>427</v>
      </c>
      <c r="J154" s="12" t="str">
        <f t="shared" si="12"/>
        <v>2021</v>
      </c>
      <c r="K154" s="6">
        <v>750</v>
      </c>
      <c r="L154" s="9">
        <f>IFERROR(VLOOKUP(B154,Downloads!B:R,17,0),"-")</f>
        <v>34000</v>
      </c>
      <c r="M154" s="50" t="s">
        <v>2963</v>
      </c>
      <c r="N154" s="50" t="s">
        <v>3264</v>
      </c>
      <c r="O154" s="1">
        <f>IFERROR(VLOOKUP(B154,Downloads!B:FA,11,0), 0)</f>
        <v>153</v>
      </c>
      <c r="P154" s="1">
        <f>IFERROR(VLOOKUP(B154,Downloads!B:FK,21,0),0)</f>
        <v>37000</v>
      </c>
      <c r="Q154" s="1">
        <f>IFERROR(VLOOKUP(B154,#REF!,12,0),0)</f>
        <v>0</v>
      </c>
      <c r="R154" s="39">
        <f t="shared" si="16"/>
        <v>37153</v>
      </c>
      <c r="S154" s="1" t="str">
        <f t="shared" si="13"/>
        <v>같음</v>
      </c>
      <c r="T154" s="41">
        <f t="shared" si="14"/>
        <v>1263202000</v>
      </c>
    </row>
    <row r="155" spans="1:26" ht="114.75" customHeight="1">
      <c r="A155" s="16">
        <v>151</v>
      </c>
      <c r="B155" s="35" t="str">
        <f t="shared" si="15"/>
        <v>3023443</v>
      </c>
      <c r="C155" s="33">
        <v>3023443</v>
      </c>
      <c r="D155" s="7" t="s">
        <v>0</v>
      </c>
      <c r="E155" s="8" t="s">
        <v>238</v>
      </c>
      <c r="F155" s="20" t="s">
        <v>245</v>
      </c>
      <c r="G155" s="7" t="e" vm="151">
        <v>#VALUE!</v>
      </c>
      <c r="H155" s="25" t="s">
        <v>242</v>
      </c>
      <c r="I155" s="26" t="s">
        <v>239</v>
      </c>
      <c r="J155" s="12" t="str">
        <f t="shared" si="12"/>
        <v>2023</v>
      </c>
      <c r="K155" s="6">
        <v>750</v>
      </c>
      <c r="L155" s="9">
        <f>IFERROR(VLOOKUP(B155,Downloads!B:R,17,0),"-")</f>
        <v>45000</v>
      </c>
      <c r="M155" s="50" t="s">
        <v>2964</v>
      </c>
      <c r="N155" s="50" t="s">
        <v>3265</v>
      </c>
      <c r="O155" s="1">
        <f>IFERROR(VLOOKUP(B155,Downloads!B:FA,11,0), 0)</f>
        <v>0</v>
      </c>
      <c r="P155" s="1">
        <f>IFERROR(VLOOKUP(B155,Downloads!B:FK,21,0),0)</f>
        <v>50000</v>
      </c>
      <c r="Q155" s="1">
        <f>IFERROR(VLOOKUP(B155,#REF!,12,0),0)</f>
        <v>0</v>
      </c>
      <c r="R155" s="39">
        <f t="shared" si="16"/>
        <v>50000</v>
      </c>
      <c r="S155" s="1" t="str">
        <f t="shared" si="13"/>
        <v>같음</v>
      </c>
      <c r="T155" s="41">
        <f t="shared" si="14"/>
        <v>2250000000</v>
      </c>
      <c r="U155" s="1" t="str">
        <f>E155</f>
        <v>Couly Dutheil</v>
      </c>
      <c r="V155" s="43">
        <f>SUM(T155:T158)</f>
        <v>11933461000</v>
      </c>
    </row>
    <row r="156" spans="1:26" ht="114.75" customHeight="1">
      <c r="A156" s="16">
        <v>152</v>
      </c>
      <c r="B156" s="35" t="str">
        <f t="shared" si="15"/>
        <v>3023442</v>
      </c>
      <c r="C156" s="33">
        <v>3023442</v>
      </c>
      <c r="D156" s="7" t="s">
        <v>0</v>
      </c>
      <c r="E156" s="8" t="s">
        <v>238</v>
      </c>
      <c r="F156" s="20" t="s">
        <v>245</v>
      </c>
      <c r="G156" s="7" t="e" vm="152">
        <v>#VALUE!</v>
      </c>
      <c r="H156" s="25" t="s">
        <v>244</v>
      </c>
      <c r="I156" s="26" t="s">
        <v>241</v>
      </c>
      <c r="J156" s="12" t="str">
        <f t="shared" si="12"/>
        <v>2023</v>
      </c>
      <c r="K156" s="6">
        <v>750</v>
      </c>
      <c r="L156" s="9">
        <f>IFERROR(VLOOKUP(B156,Downloads!B:R,17,0),"-")</f>
        <v>33000</v>
      </c>
      <c r="M156" s="50" t="s">
        <v>2964</v>
      </c>
      <c r="N156" s="50" t="s">
        <v>3265</v>
      </c>
      <c r="O156" s="1">
        <f>IFERROR(VLOOKUP(B156,Downloads!B:FA,11,0), 0)</f>
        <v>0</v>
      </c>
      <c r="P156" s="1">
        <f>IFERROR(VLOOKUP(B156,Downloads!B:FK,21,0),0)</f>
        <v>37000</v>
      </c>
      <c r="Q156" s="1">
        <f>IFERROR(VLOOKUP(B156,#REF!,12,0),0)</f>
        <v>0</v>
      </c>
      <c r="R156" s="39">
        <f t="shared" si="16"/>
        <v>37000</v>
      </c>
      <c r="S156" s="1" t="str">
        <f t="shared" si="13"/>
        <v>같음</v>
      </c>
      <c r="T156" s="41">
        <f t="shared" si="14"/>
        <v>1221000000</v>
      </c>
    </row>
    <row r="157" spans="1:26" ht="114.75" customHeight="1">
      <c r="A157" s="16">
        <v>153</v>
      </c>
      <c r="B157" s="35" t="str">
        <f t="shared" si="15"/>
        <v>2016468</v>
      </c>
      <c r="C157" s="33">
        <v>2016468</v>
      </c>
      <c r="D157" s="7" t="s">
        <v>0</v>
      </c>
      <c r="E157" s="8" t="s">
        <v>238</v>
      </c>
      <c r="F157" s="20" t="s">
        <v>245</v>
      </c>
      <c r="G157" s="7" t="e" vm="153">
        <v>#VALUE!</v>
      </c>
      <c r="H157" s="25" t="s">
        <v>426</v>
      </c>
      <c r="I157" s="26" t="s">
        <v>425</v>
      </c>
      <c r="J157" s="12" t="str">
        <f t="shared" si="12"/>
        <v>2016</v>
      </c>
      <c r="K157" s="6">
        <v>750</v>
      </c>
      <c r="L157" s="9">
        <f>IFERROR(VLOOKUP(B157,Downloads!B:R,17,0),"-")</f>
        <v>99000</v>
      </c>
      <c r="M157" s="50" t="s">
        <v>2964</v>
      </c>
      <c r="N157" s="50" t="s">
        <v>3265</v>
      </c>
      <c r="O157" s="1">
        <f>IFERROR(VLOOKUP(B157,Downloads!B:FA,11,0), 0)</f>
        <v>699</v>
      </c>
      <c r="P157" s="1">
        <f>IFERROR(VLOOKUP(B157,Downloads!B:FK,21,0),0)</f>
        <v>76000</v>
      </c>
      <c r="Q157" s="1">
        <f>IFERROR(VLOOKUP(B157,#REF!,12,0),0)</f>
        <v>0</v>
      </c>
      <c r="R157" s="39">
        <f t="shared" si="16"/>
        <v>76699</v>
      </c>
      <c r="S157" s="1" t="str">
        <f t="shared" si="13"/>
        <v>같음</v>
      </c>
      <c r="T157" s="41">
        <f t="shared" si="14"/>
        <v>7593201000</v>
      </c>
      <c r="Z157" s="1" t="s">
        <v>815</v>
      </c>
    </row>
    <row r="158" spans="1:26" ht="114.75" customHeight="1">
      <c r="A158" s="16">
        <v>154</v>
      </c>
      <c r="B158" s="35" t="str">
        <f t="shared" si="15"/>
        <v>2020022</v>
      </c>
      <c r="C158" s="33">
        <v>2020022</v>
      </c>
      <c r="D158" s="7" t="s">
        <v>0</v>
      </c>
      <c r="E158" s="8" t="s">
        <v>238</v>
      </c>
      <c r="F158" s="20" t="s">
        <v>245</v>
      </c>
      <c r="G158" s="7" t="e" vm="154">
        <v>#VALUE!</v>
      </c>
      <c r="H158" s="25" t="s">
        <v>243</v>
      </c>
      <c r="I158" s="26" t="s">
        <v>240</v>
      </c>
      <c r="J158" s="12" t="str">
        <f t="shared" si="12"/>
        <v>2020</v>
      </c>
      <c r="K158" s="6">
        <v>750</v>
      </c>
      <c r="L158" s="9">
        <f>IFERROR(VLOOKUP(B158,Downloads!B:R,17,0),"-")</f>
        <v>28000</v>
      </c>
      <c r="M158" s="50" t="s">
        <v>2964</v>
      </c>
      <c r="N158" s="50" t="s">
        <v>3265</v>
      </c>
      <c r="O158" s="1">
        <f>IFERROR(VLOOKUP(B158,Downloads!B:FA,11,0), 0)</f>
        <v>45</v>
      </c>
      <c r="P158" s="1">
        <f>IFERROR(VLOOKUP(B158,Downloads!B:FK,21,0),0)</f>
        <v>31000</v>
      </c>
      <c r="Q158" s="1">
        <f>IFERROR(VLOOKUP(B158,#REF!,12,0),0)</f>
        <v>0</v>
      </c>
      <c r="R158" s="39">
        <f t="shared" si="16"/>
        <v>31045</v>
      </c>
      <c r="S158" s="1" t="str">
        <f t="shared" si="13"/>
        <v>같음</v>
      </c>
      <c r="T158" s="41">
        <f t="shared" si="14"/>
        <v>869260000</v>
      </c>
    </row>
    <row r="159" spans="1:26" ht="114.75" customHeight="1">
      <c r="A159" s="16">
        <v>155</v>
      </c>
      <c r="B159" s="35" t="str">
        <f t="shared" si="15"/>
        <v>2017074</v>
      </c>
      <c r="C159" s="33">
        <v>2017074</v>
      </c>
      <c r="D159" s="7" t="s">
        <v>0</v>
      </c>
      <c r="E159" s="8" t="s">
        <v>246</v>
      </c>
      <c r="F159" s="20" t="s">
        <v>255</v>
      </c>
      <c r="G159" s="7" t="e" vm="155">
        <v>#VALUE!</v>
      </c>
      <c r="H159" s="25" t="s">
        <v>651</v>
      </c>
      <c r="I159" s="26" t="s">
        <v>773</v>
      </c>
      <c r="J159" s="12" t="str">
        <f t="shared" si="12"/>
        <v>2017</v>
      </c>
      <c r="K159" s="6">
        <v>750</v>
      </c>
      <c r="L159" s="9">
        <f>IFERROR(VLOOKUP(B159,Downloads!B:R,17,0),"-")</f>
        <v>250000</v>
      </c>
      <c r="M159" s="50" t="s">
        <v>2965</v>
      </c>
      <c r="N159" s="50" t="s">
        <v>3266</v>
      </c>
      <c r="O159" s="1">
        <f>IFERROR(VLOOKUP(B159,Downloads!B:FA,11,0), 0)</f>
        <v>11</v>
      </c>
      <c r="P159" s="1">
        <f>IFERROR(VLOOKUP(B159,Downloads!B:FK,21,0),0)</f>
        <v>220000</v>
      </c>
      <c r="Q159" s="1">
        <f>IFERROR(VLOOKUP(B159,#REF!,12,0),0)</f>
        <v>0</v>
      </c>
      <c r="R159" s="39">
        <f t="shared" si="16"/>
        <v>220011</v>
      </c>
      <c r="S159" s="1" t="str">
        <f t="shared" si="13"/>
        <v>같음</v>
      </c>
      <c r="T159" s="41">
        <f t="shared" si="14"/>
        <v>55002750000</v>
      </c>
      <c r="U159" s="1" t="str">
        <f>E159</f>
        <v>Chateau de la Gardine</v>
      </c>
      <c r="V159" s="43">
        <f>SUM(T159:T168)</f>
        <v>124622968000</v>
      </c>
    </row>
    <row r="160" spans="1:26" ht="114.75" customHeight="1">
      <c r="A160" s="16">
        <v>156</v>
      </c>
      <c r="B160" s="35" t="str">
        <f t="shared" si="15"/>
        <v>2017425</v>
      </c>
      <c r="C160" s="33">
        <v>2017425</v>
      </c>
      <c r="D160" s="7" t="s">
        <v>0</v>
      </c>
      <c r="E160" s="8" t="s">
        <v>246</v>
      </c>
      <c r="F160" s="20" t="s">
        <v>255</v>
      </c>
      <c r="G160" s="7" t="e" vm="156">
        <v>#VALUE!</v>
      </c>
      <c r="H160" s="25" t="s">
        <v>652</v>
      </c>
      <c r="I160" s="26" t="s">
        <v>774</v>
      </c>
      <c r="J160" s="12" t="str">
        <f t="shared" si="12"/>
        <v>2017</v>
      </c>
      <c r="K160" s="6">
        <v>750</v>
      </c>
      <c r="L160" s="9">
        <f>IFERROR(VLOOKUP(B160,Downloads!B:R,17,0),"-")</f>
        <v>179000</v>
      </c>
      <c r="M160" s="50" t="s">
        <v>2965</v>
      </c>
      <c r="N160" s="50" t="s">
        <v>3266</v>
      </c>
      <c r="O160" s="1">
        <f>IFERROR(VLOOKUP(B160,Downloads!B:FA,11,0), 0)</f>
        <v>61</v>
      </c>
      <c r="P160" s="1">
        <f>IFERROR(VLOOKUP(B160,Downloads!B:FK,21,0),0)</f>
        <v>175000</v>
      </c>
      <c r="Q160" s="1">
        <f>IFERROR(VLOOKUP(B160,#REF!,12,0),0)</f>
        <v>0</v>
      </c>
      <c r="R160" s="39">
        <f t="shared" si="16"/>
        <v>175061</v>
      </c>
      <c r="S160" s="1" t="str">
        <f t="shared" si="13"/>
        <v>같음</v>
      </c>
      <c r="T160" s="41">
        <f t="shared" si="14"/>
        <v>31335919000</v>
      </c>
    </row>
    <row r="161" spans="1:22" ht="114.75" customHeight="1">
      <c r="A161" s="16">
        <v>157</v>
      </c>
      <c r="B161" s="35" t="str">
        <f t="shared" si="15"/>
        <v>2021424</v>
      </c>
      <c r="C161" s="33">
        <v>2021424</v>
      </c>
      <c r="D161" s="7" t="s">
        <v>0</v>
      </c>
      <c r="E161" s="8" t="s">
        <v>246</v>
      </c>
      <c r="F161" s="20" t="s">
        <v>255</v>
      </c>
      <c r="G161" s="7" t="e" vm="157">
        <v>#VALUE!</v>
      </c>
      <c r="H161" s="25" t="s">
        <v>251</v>
      </c>
      <c r="I161" s="26" t="s">
        <v>247</v>
      </c>
      <c r="J161" s="12" t="str">
        <f t="shared" si="12"/>
        <v>2021</v>
      </c>
      <c r="K161" s="6">
        <v>750</v>
      </c>
      <c r="L161" s="9">
        <f>IFERROR(VLOOKUP(B161,Downloads!B:R,17,0),"-")</f>
        <v>99000</v>
      </c>
      <c r="M161" s="50" t="s">
        <v>2965</v>
      </c>
      <c r="N161" s="50" t="s">
        <v>3266</v>
      </c>
      <c r="O161" s="1">
        <f>IFERROR(VLOOKUP(B161,Downloads!B:FA,11,0), 0)</f>
        <v>2</v>
      </c>
      <c r="P161" s="1">
        <f>IFERROR(VLOOKUP(B161,Downloads!B:FK,21,0),0)</f>
        <v>109000</v>
      </c>
      <c r="Q161" s="1">
        <f>IFERROR(VLOOKUP(B161,#REF!,12,0),0)</f>
        <v>0</v>
      </c>
      <c r="R161" s="39">
        <f t="shared" si="16"/>
        <v>109002</v>
      </c>
      <c r="S161" s="1" t="str">
        <f t="shared" si="13"/>
        <v>같음</v>
      </c>
      <c r="T161" s="41">
        <f t="shared" si="14"/>
        <v>10791198000</v>
      </c>
    </row>
    <row r="162" spans="1:22" ht="114.75" customHeight="1">
      <c r="A162" s="16">
        <v>158</v>
      </c>
      <c r="B162" s="35" t="str">
        <f t="shared" si="15"/>
        <v>2021082</v>
      </c>
      <c r="C162" s="33">
        <v>2021082</v>
      </c>
      <c r="D162" s="7" t="s">
        <v>0</v>
      </c>
      <c r="E162" s="8" t="s">
        <v>246</v>
      </c>
      <c r="F162" s="20" t="s">
        <v>725</v>
      </c>
      <c r="G162" s="7" t="e" vm="158">
        <v>#VALUE!</v>
      </c>
      <c r="H162" s="25" t="s">
        <v>639</v>
      </c>
      <c r="I162" s="26" t="s">
        <v>638</v>
      </c>
      <c r="J162" s="12" t="str">
        <f t="shared" si="12"/>
        <v>2021</v>
      </c>
      <c r="K162" s="6">
        <v>750</v>
      </c>
      <c r="L162" s="9">
        <f>IFERROR(VLOOKUP(B162,Downloads!B:R,17,0),"-")</f>
        <v>95000</v>
      </c>
      <c r="M162" s="50" t="s">
        <v>2966</v>
      </c>
      <c r="N162" s="50" t="s">
        <v>3266</v>
      </c>
      <c r="O162" s="1">
        <f>IFERROR(VLOOKUP(B162,Downloads!B:FA,11,0), 0)</f>
        <v>46</v>
      </c>
      <c r="P162" s="1">
        <f>IFERROR(VLOOKUP(B162,Downloads!B:FK,21,0),0)</f>
        <v>99000</v>
      </c>
      <c r="Q162" s="1">
        <f>IFERROR(VLOOKUP(B162,#REF!,12,0),0)</f>
        <v>0</v>
      </c>
      <c r="R162" s="39">
        <f t="shared" si="16"/>
        <v>99046</v>
      </c>
      <c r="S162" s="1" t="str">
        <f t="shared" si="13"/>
        <v>같음</v>
      </c>
      <c r="T162" s="41">
        <f t="shared" si="14"/>
        <v>9409370000</v>
      </c>
    </row>
    <row r="163" spans="1:22" ht="114.75" customHeight="1">
      <c r="A163" s="16">
        <v>159</v>
      </c>
      <c r="B163" s="35" t="str">
        <f t="shared" si="15"/>
        <v>2020081</v>
      </c>
      <c r="C163" s="33">
        <v>2020081</v>
      </c>
      <c r="D163" s="7" t="s">
        <v>0</v>
      </c>
      <c r="E163" s="8" t="s">
        <v>246</v>
      </c>
      <c r="F163" s="20" t="s">
        <v>723</v>
      </c>
      <c r="G163" s="7" t="e" vm="159">
        <v>#VALUE!</v>
      </c>
      <c r="H163" s="25" t="s">
        <v>641</v>
      </c>
      <c r="I163" s="26" t="s">
        <v>636</v>
      </c>
      <c r="J163" s="12" t="str">
        <f t="shared" si="12"/>
        <v>2020</v>
      </c>
      <c r="K163" s="6">
        <v>750</v>
      </c>
      <c r="L163" s="9">
        <f>IFERROR(VLOOKUP(B163,Downloads!B:R,17,0),"-")</f>
        <v>74000</v>
      </c>
      <c r="M163" s="50" t="s">
        <v>2966</v>
      </c>
      <c r="N163" s="50" t="s">
        <v>3266</v>
      </c>
      <c r="O163" s="1">
        <f>IFERROR(VLOOKUP(B163,Downloads!B:FA,11,0), 0)</f>
        <v>83</v>
      </c>
      <c r="P163" s="1">
        <f>IFERROR(VLOOKUP(B163,Downloads!B:FK,21,0),0)</f>
        <v>82000</v>
      </c>
      <c r="Q163" s="1">
        <f>IFERROR(VLOOKUP(B163,#REF!,12,0),0)</f>
        <v>0</v>
      </c>
      <c r="R163" s="39">
        <f t="shared" si="16"/>
        <v>82083</v>
      </c>
      <c r="S163" s="1" t="str">
        <f t="shared" si="13"/>
        <v>같음</v>
      </c>
      <c r="T163" s="41">
        <f t="shared" si="14"/>
        <v>6074142000</v>
      </c>
    </row>
    <row r="164" spans="1:22" ht="114.75" customHeight="1">
      <c r="A164" s="16">
        <v>160</v>
      </c>
      <c r="B164" s="35" t="str">
        <f t="shared" si="15"/>
        <v>2023023</v>
      </c>
      <c r="C164" s="33">
        <v>2023023</v>
      </c>
      <c r="D164" s="7" t="s">
        <v>0</v>
      </c>
      <c r="E164" s="8" t="s">
        <v>246</v>
      </c>
      <c r="F164" s="20" t="s">
        <v>257</v>
      </c>
      <c r="G164" s="7" t="e" vm="160">
        <v>#VALUE!</v>
      </c>
      <c r="H164" s="25" t="s">
        <v>252</v>
      </c>
      <c r="I164" s="26" t="s">
        <v>248</v>
      </c>
      <c r="J164" s="12" t="str">
        <f t="shared" si="12"/>
        <v>2023</v>
      </c>
      <c r="K164" s="6">
        <v>750</v>
      </c>
      <c r="L164" s="9">
        <f>IFERROR(VLOOKUP(B164,Downloads!B:R,17,0),"-")</f>
        <v>52000</v>
      </c>
      <c r="M164" s="50" t="s">
        <v>2965</v>
      </c>
      <c r="N164" s="50" t="s">
        <v>3266</v>
      </c>
      <c r="O164" s="1">
        <f>IFERROR(VLOOKUP(B164,Downloads!B:FA,11,0), 0)</f>
        <v>94</v>
      </c>
      <c r="P164" s="1">
        <f>IFERROR(VLOOKUP(B164,Downloads!B:FK,21,0),0)</f>
        <v>57000</v>
      </c>
      <c r="Q164" s="1">
        <f>IFERROR(VLOOKUP(B164,#REF!,12,0),0)</f>
        <v>0</v>
      </c>
      <c r="R164" s="39">
        <f t="shared" si="16"/>
        <v>57094</v>
      </c>
      <c r="S164" s="1" t="str">
        <f t="shared" si="13"/>
        <v>같음</v>
      </c>
      <c r="T164" s="41">
        <f t="shared" si="14"/>
        <v>2968888000</v>
      </c>
    </row>
    <row r="165" spans="1:22" ht="114.75" customHeight="1">
      <c r="A165" s="16">
        <v>161</v>
      </c>
      <c r="B165" s="35" t="str">
        <f t="shared" si="15"/>
        <v>2023004</v>
      </c>
      <c r="C165" s="33">
        <v>2023004</v>
      </c>
      <c r="D165" s="7" t="s">
        <v>0</v>
      </c>
      <c r="E165" s="8" t="s">
        <v>246</v>
      </c>
      <c r="F165" s="20" t="s">
        <v>256</v>
      </c>
      <c r="G165" s="7" t="e" vm="161">
        <v>#VALUE!</v>
      </c>
      <c r="H165" s="25" t="s">
        <v>970</v>
      </c>
      <c r="I165" s="26" t="s">
        <v>969</v>
      </c>
      <c r="J165" s="12" t="str">
        <f t="shared" si="12"/>
        <v>2023</v>
      </c>
      <c r="K165" s="6">
        <v>750</v>
      </c>
      <c r="L165" s="9">
        <f>IFERROR(VLOOKUP(B165,Downloads!B:R,17,0),"-")</f>
        <v>29000</v>
      </c>
      <c r="M165" s="50" t="s">
        <v>2965</v>
      </c>
      <c r="N165" s="50" t="s">
        <v>3266</v>
      </c>
      <c r="O165" s="1">
        <f>IFERROR(VLOOKUP(B165,Downloads!B:FA,11,0), 0)</f>
        <v>4</v>
      </c>
      <c r="P165" s="1">
        <f>IFERROR(VLOOKUP(B165,Downloads!B:FK,21,0),0)</f>
        <v>32000</v>
      </c>
      <c r="Q165" s="1">
        <f>IFERROR(VLOOKUP(B165,#REF!,12,0),0)</f>
        <v>0</v>
      </c>
      <c r="R165" s="39">
        <f>IFERROR(SUM(O165:P165)/IF(Q165&lt;=0, 1, Q165), 0)</f>
        <v>32004</v>
      </c>
      <c r="S165" s="1" t="str">
        <f t="shared" si="13"/>
        <v>같음</v>
      </c>
      <c r="T165" s="41">
        <f t="shared" si="14"/>
        <v>928116000</v>
      </c>
    </row>
    <row r="166" spans="1:22" ht="114.75" customHeight="1">
      <c r="A166" s="16">
        <v>162</v>
      </c>
      <c r="B166" s="35" t="str">
        <f t="shared" si="15"/>
        <v>2023003</v>
      </c>
      <c r="C166" s="33">
        <v>2023003</v>
      </c>
      <c r="D166" s="7" t="s">
        <v>0</v>
      </c>
      <c r="E166" s="8" t="s">
        <v>246</v>
      </c>
      <c r="F166" s="20" t="s">
        <v>256</v>
      </c>
      <c r="G166" s="7" t="e" vm="162">
        <v>#VALUE!</v>
      </c>
      <c r="H166" s="25" t="s">
        <v>253</v>
      </c>
      <c r="I166" s="26" t="s">
        <v>249</v>
      </c>
      <c r="J166" s="12" t="str">
        <f t="shared" si="12"/>
        <v>2023</v>
      </c>
      <c r="K166" s="6">
        <v>750</v>
      </c>
      <c r="L166" s="9" t="str">
        <f>IFERROR(VLOOKUP(B166,Downloads!B:R,17,0),"-")</f>
        <v>-</v>
      </c>
      <c r="M166" s="50" t="s">
        <v>2965</v>
      </c>
      <c r="N166" s="50" t="s">
        <v>3266</v>
      </c>
      <c r="O166" s="1">
        <f>IFERROR(VLOOKUP(B166,Downloads!B:FA,11,0), 0)</f>
        <v>0</v>
      </c>
      <c r="P166" s="1">
        <f>IFERROR(VLOOKUP(B166,Downloads!B:FK,21,0),0)</f>
        <v>0</v>
      </c>
      <c r="Q166" s="1">
        <f>IFERROR(VLOOKUP(B166,#REF!,12,0),0)</f>
        <v>0</v>
      </c>
      <c r="R166" s="39">
        <f t="shared" si="16"/>
        <v>0</v>
      </c>
      <c r="S166" s="1" t="str">
        <f t="shared" si="13"/>
        <v>같음</v>
      </c>
      <c r="T166" s="41">
        <f t="shared" si="14"/>
        <v>0</v>
      </c>
    </row>
    <row r="167" spans="1:22" ht="114.75" customHeight="1">
      <c r="A167" s="16">
        <v>163</v>
      </c>
      <c r="B167" s="35" t="str">
        <f t="shared" si="15"/>
        <v>3021067</v>
      </c>
      <c r="C167" s="33">
        <v>3021067</v>
      </c>
      <c r="D167" s="7" t="s">
        <v>0</v>
      </c>
      <c r="E167" s="8" t="s">
        <v>246</v>
      </c>
      <c r="F167" s="20" t="s">
        <v>724</v>
      </c>
      <c r="G167" s="7" t="e" vm="163">
        <v>#VALUE!</v>
      </c>
      <c r="H167" s="25" t="s">
        <v>640</v>
      </c>
      <c r="I167" s="26" t="s">
        <v>637</v>
      </c>
      <c r="J167" s="12" t="str">
        <f t="shared" ref="J167:J224" si="17">IF(C167="","",
 IF(UPPER(MID(C167,3,2))="MV",
    "MV",
 IF(UPPER(MID(C167,3,2))="NV",
    "NV",
 IF(UPPER(MID(C167,3,2))="XX",
    "",
 IF(VALUE(MID(C167,3,2))&gt;50,
    "19"&amp;MID(C167,3,2),
    "20"&amp;MID(C167,3,2)
 ))))
)</f>
        <v>2021</v>
      </c>
      <c r="K167" s="6">
        <v>750</v>
      </c>
      <c r="L167" s="9">
        <f>IFERROR(VLOOKUP(B167,Downloads!B:R,17,0),"-")</f>
        <v>85000</v>
      </c>
      <c r="M167" s="50" t="s">
        <v>2965</v>
      </c>
      <c r="N167" s="50" t="s">
        <v>3266</v>
      </c>
      <c r="O167" s="1">
        <f>IFERROR(VLOOKUP(B167,Downloads!B:FA,11,0), 0)</f>
        <v>101</v>
      </c>
      <c r="P167" s="1">
        <f>IFERROR(VLOOKUP(B167,Downloads!B:FK,21,0),0)</f>
        <v>88000</v>
      </c>
      <c r="Q167" s="1">
        <f>IFERROR(VLOOKUP(B167,#REF!,12,0),0)</f>
        <v>0</v>
      </c>
      <c r="R167" s="39">
        <f t="shared" si="16"/>
        <v>88101</v>
      </c>
      <c r="S167" s="1" t="str">
        <f t="shared" ref="S167:S224" si="18">IF(OR(ISNUMBER(SEARCH("NV",C167)), ISNUMBER(SEARCH("MV",C167))),
    IF(LEFT(J167,2)=MID(C167,SEARCH("NV",C167&amp;"NV"),2),"같음","다름"),
    IF(MID(C167,3,2)=MID(J167,3,2),"같음","다름"))</f>
        <v>같음</v>
      </c>
      <c r="T167" s="41">
        <f t="shared" ref="T167:T224" si="19">IFERROR((O167+P167)*L167,0)</f>
        <v>7488585000</v>
      </c>
    </row>
    <row r="168" spans="1:22" ht="114.75" customHeight="1">
      <c r="A168" s="16">
        <v>164</v>
      </c>
      <c r="B168" s="35" t="str">
        <f t="shared" si="15"/>
        <v>3024001</v>
      </c>
      <c r="C168" s="33">
        <v>3024001</v>
      </c>
      <c r="D168" s="7" t="s">
        <v>0</v>
      </c>
      <c r="E168" s="8" t="s">
        <v>246</v>
      </c>
      <c r="F168" s="20" t="s">
        <v>256</v>
      </c>
      <c r="G168" s="7" t="e" vm="164">
        <v>#VALUE!</v>
      </c>
      <c r="H168" s="25" t="s">
        <v>254</v>
      </c>
      <c r="I168" s="26" t="s">
        <v>250</v>
      </c>
      <c r="J168" s="12" t="str">
        <f t="shared" si="17"/>
        <v>2024</v>
      </c>
      <c r="K168" s="6">
        <v>750</v>
      </c>
      <c r="L168" s="9">
        <f>IFERROR(VLOOKUP(B168,Downloads!B:R,17,0),"-")</f>
        <v>24000</v>
      </c>
      <c r="M168" s="50" t="s">
        <v>2965</v>
      </c>
      <c r="N168" s="50" t="s">
        <v>3266</v>
      </c>
      <c r="O168" s="1">
        <f>IFERROR(VLOOKUP(B168,Downloads!B:FA,11,0), 0)</f>
        <v>0</v>
      </c>
      <c r="P168" s="1">
        <f>IFERROR(VLOOKUP(B168,Downloads!B:FK,21,0),0)</f>
        <v>26000</v>
      </c>
      <c r="Q168" s="1">
        <f>IFERROR(VLOOKUP(B168,#REF!,12,0),0)</f>
        <v>0</v>
      </c>
      <c r="R168" s="39">
        <f t="shared" si="16"/>
        <v>26000</v>
      </c>
      <c r="S168" s="1" t="str">
        <f t="shared" si="18"/>
        <v>같음</v>
      </c>
      <c r="T168" s="41">
        <f t="shared" si="19"/>
        <v>624000000</v>
      </c>
    </row>
    <row r="169" spans="1:22" ht="114.75" customHeight="1">
      <c r="A169" s="16">
        <v>165</v>
      </c>
      <c r="B169" s="35" t="str">
        <f t="shared" si="15"/>
        <v>2023077</v>
      </c>
      <c r="C169" s="33">
        <v>2023077</v>
      </c>
      <c r="D169" s="7" t="s">
        <v>0</v>
      </c>
      <c r="E169" s="8" t="s">
        <v>61</v>
      </c>
      <c r="F169" s="20" t="s">
        <v>60</v>
      </c>
      <c r="G169" s="32" t="e" vm="165">
        <v>#VALUE!</v>
      </c>
      <c r="H169" s="25" t="s">
        <v>137</v>
      </c>
      <c r="I169" s="26" t="s">
        <v>138</v>
      </c>
      <c r="J169" s="12" t="str">
        <f t="shared" si="17"/>
        <v>2023</v>
      </c>
      <c r="K169" s="6">
        <v>750</v>
      </c>
      <c r="L169" s="9">
        <f>IFERROR(VLOOKUP(B169,Downloads!B:R,17,0),"-")</f>
        <v>14000</v>
      </c>
      <c r="M169" s="50" t="s">
        <v>2967</v>
      </c>
      <c r="N169" s="50" t="s">
        <v>3267</v>
      </c>
      <c r="O169" s="1">
        <f>IFERROR(VLOOKUP(B169,Downloads!B:FA,11,0), 0)</f>
        <v>-24</v>
      </c>
      <c r="P169" s="1">
        <f>IFERROR(VLOOKUP(B169,Downloads!B:FK,21,0),0)</f>
        <v>16000</v>
      </c>
      <c r="Q169" s="1">
        <f>IFERROR(VLOOKUP(B169,#REF!,12,0),0)</f>
        <v>0</v>
      </c>
      <c r="R169" s="39">
        <f t="shared" si="16"/>
        <v>15976</v>
      </c>
      <c r="S169" s="1" t="str">
        <f t="shared" si="18"/>
        <v>같음</v>
      </c>
      <c r="T169" s="41">
        <f t="shared" si="19"/>
        <v>223664000</v>
      </c>
      <c r="U169" s="1" t="str">
        <f>E169</f>
        <v>Les Dauphins</v>
      </c>
      <c r="V169" s="43">
        <f>SUM(T169:T170)</f>
        <v>447720000</v>
      </c>
    </row>
    <row r="170" spans="1:22" ht="114.75" customHeight="1">
      <c r="A170" s="16">
        <v>166</v>
      </c>
      <c r="B170" s="35" t="str">
        <f t="shared" si="15"/>
        <v>3023802</v>
      </c>
      <c r="C170" s="33">
        <v>3023802</v>
      </c>
      <c r="D170" s="7" t="s">
        <v>0</v>
      </c>
      <c r="E170" s="8" t="s">
        <v>61</v>
      </c>
      <c r="F170" s="20" t="s">
        <v>60</v>
      </c>
      <c r="G170" s="7" t="e" vm="166">
        <v>#VALUE!</v>
      </c>
      <c r="H170" s="25" t="s">
        <v>139</v>
      </c>
      <c r="I170" s="26" t="s">
        <v>140</v>
      </c>
      <c r="J170" s="12" t="str">
        <f t="shared" si="17"/>
        <v>2023</v>
      </c>
      <c r="K170" s="6">
        <v>750</v>
      </c>
      <c r="L170" s="9">
        <f>IFERROR(VLOOKUP(B170,Downloads!B:R,17,0),"-")</f>
        <v>14000</v>
      </c>
      <c r="M170" s="50" t="s">
        <v>2967</v>
      </c>
      <c r="N170" s="50" t="s">
        <v>3267</v>
      </c>
      <c r="O170" s="1">
        <f>IFERROR(VLOOKUP(B170,Downloads!B:FA,11,0), 0)</f>
        <v>4</v>
      </c>
      <c r="P170" s="1">
        <f>IFERROR(VLOOKUP(B170,Downloads!B:FK,21,0),0)</f>
        <v>16000</v>
      </c>
      <c r="Q170" s="1">
        <f>IFERROR(VLOOKUP(B170,#REF!,12,0),0)</f>
        <v>0</v>
      </c>
      <c r="R170" s="39">
        <f t="shared" si="16"/>
        <v>16004</v>
      </c>
      <c r="S170" s="1" t="str">
        <f t="shared" si="18"/>
        <v>같음</v>
      </c>
      <c r="T170" s="41">
        <f t="shared" si="19"/>
        <v>224056000</v>
      </c>
    </row>
    <row r="171" spans="1:22" ht="114.75" customHeight="1">
      <c r="A171" s="16">
        <v>167</v>
      </c>
      <c r="B171" s="35" t="str">
        <f t="shared" si="15"/>
        <v>0021009</v>
      </c>
      <c r="C171" s="33">
        <v>21009</v>
      </c>
      <c r="D171" s="7" t="s">
        <v>0</v>
      </c>
      <c r="E171" s="8" t="s">
        <v>701</v>
      </c>
      <c r="F171" s="20" t="s">
        <v>62</v>
      </c>
      <c r="G171" s="7" t="e" vm="167">
        <v>#VALUE!</v>
      </c>
      <c r="H171" s="25" t="s">
        <v>700</v>
      </c>
      <c r="I171" s="26" t="s">
        <v>699</v>
      </c>
      <c r="J171" s="12" t="str">
        <f t="shared" si="17"/>
        <v>2000</v>
      </c>
      <c r="K171" s="6">
        <v>750</v>
      </c>
      <c r="L171" s="9">
        <f>IFERROR(VLOOKUP(B171,Downloads!B:R,17,0),"-")</f>
        <v>43000</v>
      </c>
      <c r="M171" s="50" t="s">
        <v>2968</v>
      </c>
      <c r="N171" s="50" t="s">
        <v>3268</v>
      </c>
      <c r="O171" s="1">
        <f>IFERROR(VLOOKUP(B171,Downloads!B:FA,11,0), 0)</f>
        <v>280</v>
      </c>
      <c r="P171" s="1">
        <f>IFERROR(VLOOKUP(B171,Downloads!B:FK,21,0),0)</f>
        <v>25000</v>
      </c>
      <c r="Q171" s="1">
        <f>IFERROR(VLOOKUP(B171,#REF!,12,0),0)</f>
        <v>0</v>
      </c>
      <c r="R171" s="39">
        <f t="shared" si="16"/>
        <v>25280</v>
      </c>
      <c r="S171" s="1" t="str">
        <f t="shared" si="18"/>
        <v>같음</v>
      </c>
      <c r="T171" s="41">
        <f t="shared" si="19"/>
        <v>1087040000</v>
      </c>
      <c r="U171" s="1" t="str">
        <f>E171</f>
        <v>Chateau Favori</v>
      </c>
      <c r="V171" s="43">
        <f>T171</f>
        <v>1087040000</v>
      </c>
    </row>
    <row r="172" spans="1:22" ht="114.75" customHeight="1">
      <c r="A172" s="16">
        <v>168</v>
      </c>
      <c r="B172" s="35" t="str">
        <f t="shared" si="15"/>
        <v>3023040</v>
      </c>
      <c r="C172" s="33">
        <v>3023040</v>
      </c>
      <c r="D172" s="7" t="s">
        <v>0</v>
      </c>
      <c r="E172" s="37" t="s">
        <v>900</v>
      </c>
      <c r="F172" s="20" t="s">
        <v>62</v>
      </c>
      <c r="G172" s="7" t="e" vm="168">
        <v>#VALUE!</v>
      </c>
      <c r="H172" s="25" t="s">
        <v>899</v>
      </c>
      <c r="I172" s="26" t="s">
        <v>890</v>
      </c>
      <c r="J172" s="12" t="str">
        <f t="shared" si="17"/>
        <v>2023</v>
      </c>
      <c r="K172" s="6">
        <v>750</v>
      </c>
      <c r="L172" s="9">
        <f>IFERROR(VLOOKUP(B172,Downloads!B:R,17,0),"-")</f>
        <v>61000</v>
      </c>
      <c r="M172" s="50" t="s">
        <v>2969</v>
      </c>
      <c r="N172" s="50" t="s">
        <v>3269</v>
      </c>
      <c r="O172" s="1">
        <f>IFERROR(VLOOKUP(B172,Downloads!B:FA,11,0), 0)</f>
        <v>146</v>
      </c>
      <c r="P172" s="1">
        <f>IFERROR(VLOOKUP(B172,Downloads!B:FK,21,0),0)</f>
        <v>68000</v>
      </c>
      <c r="Q172" s="1">
        <f>IFERROR(VLOOKUP(B172,#REF!,12,0),0)</f>
        <v>0</v>
      </c>
      <c r="R172" s="39">
        <f t="shared" si="16"/>
        <v>68146</v>
      </c>
      <c r="S172" s="1" t="str">
        <f t="shared" si="18"/>
        <v>같음</v>
      </c>
      <c r="T172" s="41">
        <f t="shared" si="19"/>
        <v>4156906000</v>
      </c>
      <c r="U172" s="1" t="str">
        <f>E172</f>
        <v>Mas des Infirmieres</v>
      </c>
      <c r="V172" s="43">
        <f>SUM(T172:T176)</f>
        <v>9580952000</v>
      </c>
    </row>
    <row r="173" spans="1:22" ht="114.75" customHeight="1">
      <c r="A173" s="16">
        <v>169</v>
      </c>
      <c r="B173" s="35" t="str">
        <f t="shared" si="15"/>
        <v>3024003</v>
      </c>
      <c r="C173" s="33">
        <v>3024003</v>
      </c>
      <c r="D173" s="7" t="s">
        <v>0</v>
      </c>
      <c r="E173" s="8" t="s">
        <v>900</v>
      </c>
      <c r="F173" s="20" t="s">
        <v>62</v>
      </c>
      <c r="G173" s="7" t="e" vm="169">
        <v>#VALUE!</v>
      </c>
      <c r="H173" s="25" t="s">
        <v>897</v>
      </c>
      <c r="I173" s="26" t="s">
        <v>892</v>
      </c>
      <c r="J173" s="12" t="str">
        <f t="shared" si="17"/>
        <v>2024</v>
      </c>
      <c r="K173" s="6">
        <v>750</v>
      </c>
      <c r="L173" s="9">
        <f>IFERROR(VLOOKUP(B173,Downloads!B:R,17,0),"-")</f>
        <v>42000</v>
      </c>
      <c r="M173" s="50" t="s">
        <v>2969</v>
      </c>
      <c r="N173" s="50" t="s">
        <v>3269</v>
      </c>
      <c r="O173" s="1">
        <f>IFERROR(VLOOKUP(B173,Downloads!B:FA,11,0), 0)</f>
        <v>177</v>
      </c>
      <c r="P173" s="1">
        <f>IFERROR(VLOOKUP(B173,Downloads!B:FK,21,0),0)</f>
        <v>47000</v>
      </c>
      <c r="Q173" s="1">
        <f>IFERROR(VLOOKUP(B173,#REF!,12,0),0)</f>
        <v>0</v>
      </c>
      <c r="R173" s="39">
        <f t="shared" si="16"/>
        <v>47177</v>
      </c>
      <c r="S173" s="1" t="str">
        <f t="shared" si="18"/>
        <v>같음</v>
      </c>
      <c r="T173" s="41">
        <f t="shared" si="19"/>
        <v>1981434000</v>
      </c>
    </row>
    <row r="174" spans="1:22" ht="114.75" customHeight="1">
      <c r="A174" s="16">
        <v>170</v>
      </c>
      <c r="B174" s="35" t="str">
        <f t="shared" si="15"/>
        <v>3024002</v>
      </c>
      <c r="C174" s="33">
        <v>3024002</v>
      </c>
      <c r="D174" s="7" t="s">
        <v>0</v>
      </c>
      <c r="E174" s="8" t="s">
        <v>900</v>
      </c>
      <c r="F174" s="20" t="s">
        <v>62</v>
      </c>
      <c r="G174" s="7" t="e" vm="170">
        <v>#VALUE!</v>
      </c>
      <c r="H174" s="25" t="s">
        <v>896</v>
      </c>
      <c r="I174" s="26" t="s">
        <v>893</v>
      </c>
      <c r="J174" s="12" t="str">
        <f t="shared" si="17"/>
        <v>2024</v>
      </c>
      <c r="K174" s="6">
        <v>750</v>
      </c>
      <c r="L174" s="9">
        <f>IFERROR(VLOOKUP(B174,Downloads!B:R,17,0),"-")</f>
        <v>25000</v>
      </c>
      <c r="M174" s="50" t="s">
        <v>2969</v>
      </c>
      <c r="N174" s="50" t="s">
        <v>3269</v>
      </c>
      <c r="O174" s="1">
        <f>IFERROR(VLOOKUP(B174,Downloads!B:FA,11,0), 0)</f>
        <v>174</v>
      </c>
      <c r="P174" s="1">
        <f>IFERROR(VLOOKUP(B174,Downloads!B:FK,21,0),0)</f>
        <v>29000</v>
      </c>
      <c r="Q174" s="1">
        <f>IFERROR(VLOOKUP(B174,#REF!,12,0),0)</f>
        <v>0</v>
      </c>
      <c r="R174" s="39">
        <f t="shared" si="16"/>
        <v>29174</v>
      </c>
      <c r="S174" s="1" t="str">
        <f t="shared" si="18"/>
        <v>같음</v>
      </c>
      <c r="T174" s="41">
        <f t="shared" si="19"/>
        <v>729350000</v>
      </c>
    </row>
    <row r="175" spans="1:22" ht="114.75" customHeight="1">
      <c r="A175" s="16">
        <v>171</v>
      </c>
      <c r="B175" s="35" t="str">
        <f t="shared" si="15"/>
        <v>2022081</v>
      </c>
      <c r="C175" s="33">
        <v>2022081</v>
      </c>
      <c r="D175" s="7" t="s">
        <v>0</v>
      </c>
      <c r="E175" s="37" t="s">
        <v>900</v>
      </c>
      <c r="F175" s="20" t="s">
        <v>62</v>
      </c>
      <c r="G175" s="7" t="e" vm="171">
        <v>#VALUE!</v>
      </c>
      <c r="H175" s="25" t="s">
        <v>898</v>
      </c>
      <c r="I175" s="26" t="s">
        <v>891</v>
      </c>
      <c r="J175" s="12" t="str">
        <f t="shared" si="17"/>
        <v>2022</v>
      </c>
      <c r="K175" s="6">
        <v>750</v>
      </c>
      <c r="L175" s="9">
        <f>IFERROR(VLOOKUP(B175,Downloads!B:R,17,0),"-")</f>
        <v>42000</v>
      </c>
      <c r="M175" s="50" t="s">
        <v>2969</v>
      </c>
      <c r="N175" s="50" t="s">
        <v>3269</v>
      </c>
      <c r="O175" s="1">
        <f>IFERROR(VLOOKUP(B175,Downloads!B:FA,11,0), 0)</f>
        <v>11</v>
      </c>
      <c r="P175" s="1">
        <f>IFERROR(VLOOKUP(B175,Downloads!B:FK,21,0),0)</f>
        <v>47000</v>
      </c>
      <c r="Q175" s="1">
        <f>IFERROR(VLOOKUP(B175,#REF!,12,0),0)</f>
        <v>0</v>
      </c>
      <c r="R175" s="39">
        <f t="shared" si="16"/>
        <v>47011</v>
      </c>
      <c r="S175" s="1" t="str">
        <f t="shared" si="18"/>
        <v>같음</v>
      </c>
      <c r="T175" s="41">
        <f t="shared" si="19"/>
        <v>1974462000</v>
      </c>
    </row>
    <row r="176" spans="1:22" ht="114.75" customHeight="1">
      <c r="A176" s="16">
        <v>172</v>
      </c>
      <c r="B176" s="35" t="str">
        <f t="shared" si="15"/>
        <v>2023078</v>
      </c>
      <c r="C176" s="33">
        <v>2023078</v>
      </c>
      <c r="D176" s="7" t="s">
        <v>0</v>
      </c>
      <c r="E176" s="8" t="s">
        <v>900</v>
      </c>
      <c r="F176" s="20" t="s">
        <v>62</v>
      </c>
      <c r="G176" s="7" t="e" vm="172">
        <v>#VALUE!</v>
      </c>
      <c r="H176" s="25" t="s">
        <v>895</v>
      </c>
      <c r="I176" s="26" t="s">
        <v>894</v>
      </c>
      <c r="J176" s="12" t="str">
        <f t="shared" si="17"/>
        <v>2023</v>
      </c>
      <c r="K176" s="6">
        <v>750</v>
      </c>
      <c r="L176" s="9">
        <f>IFERROR(VLOOKUP(B176,Downloads!B:R,17,0),"-")</f>
        <v>25000</v>
      </c>
      <c r="M176" s="50" t="s">
        <v>2969</v>
      </c>
      <c r="N176" s="50" t="s">
        <v>3269</v>
      </c>
      <c r="O176" s="1">
        <f>IFERROR(VLOOKUP(B176,Downloads!B:FA,11,0), 0)</f>
        <v>552</v>
      </c>
      <c r="P176" s="1">
        <f>IFERROR(VLOOKUP(B176,Downloads!B:FK,21,0),0)</f>
        <v>29000</v>
      </c>
      <c r="Q176" s="1">
        <f>IFERROR(VLOOKUP(B176,#REF!,12,0),0)</f>
        <v>0</v>
      </c>
      <c r="R176" s="39">
        <f t="shared" si="16"/>
        <v>29552</v>
      </c>
      <c r="S176" s="1" t="str">
        <f t="shared" si="18"/>
        <v>같음</v>
      </c>
      <c r="T176" s="41">
        <f t="shared" si="19"/>
        <v>738800000</v>
      </c>
    </row>
    <row r="177" spans="1:24" ht="114.75" customHeight="1">
      <c r="A177" s="16">
        <v>173</v>
      </c>
      <c r="B177" s="35" t="str">
        <f t="shared" si="15"/>
        <v>2115036</v>
      </c>
      <c r="C177" s="33">
        <v>2115036</v>
      </c>
      <c r="D177" s="7" t="s">
        <v>4</v>
      </c>
      <c r="E177" s="8" t="s">
        <v>619</v>
      </c>
      <c r="F177" s="20" t="s">
        <v>620</v>
      </c>
      <c r="G177" s="32" t="e" vm="173">
        <v>#VALUE!</v>
      </c>
      <c r="H177" s="25" t="s">
        <v>616</v>
      </c>
      <c r="I177" s="26" t="s">
        <v>615</v>
      </c>
      <c r="J177" s="12" t="str">
        <f t="shared" si="17"/>
        <v>2015</v>
      </c>
      <c r="K177" s="6">
        <v>750</v>
      </c>
      <c r="L177" s="9" t="str">
        <f>IFERROR(VLOOKUP(B177,Downloads!B:R,17,0),"-")</f>
        <v>-</v>
      </c>
      <c r="M177" s="50" t="s">
        <v>2970</v>
      </c>
      <c r="N177" s="50" t="s">
        <v>3270</v>
      </c>
      <c r="O177" s="1">
        <f>IFERROR(VLOOKUP(B177,Downloads!B:FA,11,0), 0)</f>
        <v>0</v>
      </c>
      <c r="P177" s="1">
        <f>IFERROR(VLOOKUP(B177,Downloads!B:FK,21,0),0)</f>
        <v>0</v>
      </c>
      <c r="Q177" s="1">
        <f>IFERROR(VLOOKUP(B177,#REF!,12,0),0)</f>
        <v>0</v>
      </c>
      <c r="R177" s="39">
        <f t="shared" si="16"/>
        <v>0</v>
      </c>
      <c r="S177" s="1" t="str">
        <f t="shared" si="18"/>
        <v>같음</v>
      </c>
      <c r="T177" s="41">
        <f t="shared" si="19"/>
        <v>0</v>
      </c>
      <c r="U177" s="1" t="str">
        <f>E177</f>
        <v>Cascina Adelaide</v>
      </c>
      <c r="V177" s="43">
        <f>SUM(T177:T179)</f>
        <v>32755723000</v>
      </c>
      <c r="W177" s="1" t="str">
        <f>D177</f>
        <v>Italy</v>
      </c>
      <c r="X177" s="41">
        <f>SUM(V177:V213)</f>
        <v>42334885809000</v>
      </c>
    </row>
    <row r="178" spans="1:24" ht="114.75" customHeight="1">
      <c r="A178" s="16">
        <v>174</v>
      </c>
      <c r="B178" s="35" t="str">
        <f t="shared" si="15"/>
        <v>2118040</v>
      </c>
      <c r="C178" s="33">
        <v>2118040</v>
      </c>
      <c r="D178" s="7" t="s">
        <v>4</v>
      </c>
      <c r="E178" s="8" t="s">
        <v>619</v>
      </c>
      <c r="F178" s="20" t="s">
        <v>620</v>
      </c>
      <c r="G178" s="7" t="e" vm="174">
        <v>#VALUE!</v>
      </c>
      <c r="H178" s="25" t="s">
        <v>617</v>
      </c>
      <c r="I178" s="26" t="s">
        <v>614</v>
      </c>
      <c r="J178" s="12" t="str">
        <f t="shared" si="17"/>
        <v>2018</v>
      </c>
      <c r="K178" s="6">
        <v>750</v>
      </c>
      <c r="L178" s="9">
        <f>IFERROR(VLOOKUP(B178,Downloads!B:R,17,0),"-")</f>
        <v>154000</v>
      </c>
      <c r="M178" s="50" t="s">
        <v>2970</v>
      </c>
      <c r="N178" s="50" t="s">
        <v>3270</v>
      </c>
      <c r="O178" s="1">
        <f>IFERROR(VLOOKUP(B178,Downloads!B:FA,11,0), 0)</f>
        <v>197</v>
      </c>
      <c r="P178" s="1">
        <f>IFERROR(VLOOKUP(B178,Downloads!B:FK,21,0),0)</f>
        <v>170000</v>
      </c>
      <c r="Q178" s="1">
        <f>IFERROR(VLOOKUP(B178,#REF!,12,0),0)</f>
        <v>0</v>
      </c>
      <c r="R178" s="39">
        <f t="shared" si="16"/>
        <v>170197</v>
      </c>
      <c r="S178" s="1" t="str">
        <f t="shared" si="18"/>
        <v>같음</v>
      </c>
      <c r="T178" s="41">
        <f t="shared" si="19"/>
        <v>26210338000</v>
      </c>
    </row>
    <row r="179" spans="1:24" ht="114.75" customHeight="1">
      <c r="A179" s="16">
        <v>175</v>
      </c>
      <c r="B179" s="35" t="str">
        <f t="shared" si="15"/>
        <v>2118042</v>
      </c>
      <c r="C179" s="33">
        <v>2118042</v>
      </c>
      <c r="D179" s="7" t="s">
        <v>4</v>
      </c>
      <c r="E179" s="8" t="s">
        <v>619</v>
      </c>
      <c r="F179" s="20" t="s">
        <v>620</v>
      </c>
      <c r="G179" s="7" t="e" vm="175">
        <v>#VALUE!</v>
      </c>
      <c r="H179" s="25" t="s">
        <v>618</v>
      </c>
      <c r="I179" s="26" t="s">
        <v>613</v>
      </c>
      <c r="J179" s="12" t="str">
        <f t="shared" si="17"/>
        <v>2018</v>
      </c>
      <c r="K179" s="6">
        <v>750</v>
      </c>
      <c r="L179" s="9">
        <f>IFERROR(VLOOKUP(B179,Downloads!B:R,17,0),"-")</f>
        <v>77000</v>
      </c>
      <c r="M179" s="50" t="s">
        <v>2970</v>
      </c>
      <c r="N179" s="50" t="s">
        <v>3270</v>
      </c>
      <c r="O179" s="1">
        <f>IFERROR(VLOOKUP(B179,Downloads!B:FA,11,0), 0)</f>
        <v>5</v>
      </c>
      <c r="P179" s="1">
        <f>IFERROR(VLOOKUP(B179,Downloads!B:FK,21,0),0)</f>
        <v>85000</v>
      </c>
      <c r="Q179" s="1">
        <f>IFERROR(VLOOKUP(B179,#REF!,12,0),0)</f>
        <v>0</v>
      </c>
      <c r="R179" s="39">
        <f t="shared" si="16"/>
        <v>85005</v>
      </c>
      <c r="S179" s="1" t="str">
        <f t="shared" si="18"/>
        <v>같음</v>
      </c>
      <c r="T179" s="41">
        <f t="shared" si="19"/>
        <v>6545385000</v>
      </c>
    </row>
    <row r="180" spans="1:24" ht="114.75" customHeight="1">
      <c r="A180" s="16">
        <v>176</v>
      </c>
      <c r="B180" s="35" t="str">
        <f t="shared" si="15"/>
        <v>2118039</v>
      </c>
      <c r="C180" s="33">
        <v>2118039</v>
      </c>
      <c r="D180" s="7" t="s">
        <v>4</v>
      </c>
      <c r="E180" s="8" t="s">
        <v>627</v>
      </c>
      <c r="F180" s="20" t="s">
        <v>628</v>
      </c>
      <c r="G180" s="7" t="e" vm="176">
        <v>#VALUE!</v>
      </c>
      <c r="H180" s="25" t="s">
        <v>624</v>
      </c>
      <c r="I180" s="26" t="s">
        <v>622</v>
      </c>
      <c r="J180" s="12" t="str">
        <f t="shared" si="17"/>
        <v>2018</v>
      </c>
      <c r="K180" s="6">
        <v>750</v>
      </c>
      <c r="L180" s="9">
        <f>IFERROR(VLOOKUP(B180,Downloads!B:R,17,0),"-")</f>
        <v>109000</v>
      </c>
      <c r="M180" s="50" t="s">
        <v>2971</v>
      </c>
      <c r="N180" s="50" t="s">
        <v>3271</v>
      </c>
      <c r="O180" s="1">
        <f>IFERROR(VLOOKUP(B180,Downloads!B:FA,11,0), 0)</f>
        <v>67</v>
      </c>
      <c r="P180" s="1">
        <f>IFERROR(VLOOKUP(B180,Downloads!B:FK,21,0),0)</f>
        <v>120000</v>
      </c>
      <c r="Q180" s="1">
        <f>IFERROR(VLOOKUP(B180,#REF!,12,0),0)</f>
        <v>0</v>
      </c>
      <c r="R180" s="39">
        <f t="shared" si="16"/>
        <v>120067</v>
      </c>
      <c r="S180" s="1" t="str">
        <f t="shared" si="18"/>
        <v>같음</v>
      </c>
      <c r="T180" s="41">
        <f t="shared" si="19"/>
        <v>13087303000</v>
      </c>
      <c r="U180" s="1" t="str">
        <f>E180</f>
        <v>Pelassa</v>
      </c>
      <c r="V180" s="43">
        <f>SUM(T180:T182)</f>
        <v>16491508000</v>
      </c>
    </row>
    <row r="181" spans="1:24" ht="114.75" customHeight="1">
      <c r="A181" s="16">
        <v>177</v>
      </c>
      <c r="B181" s="35" t="str">
        <f t="shared" si="15"/>
        <v>3123013</v>
      </c>
      <c r="C181" s="33">
        <v>3123013</v>
      </c>
      <c r="D181" s="7" t="s">
        <v>4</v>
      </c>
      <c r="E181" s="8" t="s">
        <v>627</v>
      </c>
      <c r="F181" s="20" t="s">
        <v>629</v>
      </c>
      <c r="G181" s="7" t="e" vm="177">
        <v>#VALUE!</v>
      </c>
      <c r="H181" s="25" t="s">
        <v>625</v>
      </c>
      <c r="I181" s="26" t="s">
        <v>621</v>
      </c>
      <c r="J181" s="12" t="str">
        <f t="shared" si="17"/>
        <v>2023</v>
      </c>
      <c r="K181" s="6">
        <v>750</v>
      </c>
      <c r="L181" s="9">
        <f>IFERROR(VLOOKUP(B181,Downloads!B:R,17,0),"-")</f>
        <v>45000</v>
      </c>
      <c r="M181" s="50" t="s">
        <v>2971</v>
      </c>
      <c r="N181" s="50" t="s">
        <v>3271</v>
      </c>
      <c r="O181" s="1">
        <f>IFERROR(VLOOKUP(B181,Downloads!B:FA,11,0), 0)</f>
        <v>91</v>
      </c>
      <c r="P181" s="1">
        <f>IFERROR(VLOOKUP(B181,Downloads!B:FK,21,0),0)</f>
        <v>52000</v>
      </c>
      <c r="Q181" s="1">
        <f>IFERROR(VLOOKUP(B181,#REF!,12,0),0)</f>
        <v>0</v>
      </c>
      <c r="R181" s="39">
        <f t="shared" si="16"/>
        <v>52091</v>
      </c>
      <c r="S181" s="1" t="str">
        <f t="shared" si="18"/>
        <v>같음</v>
      </c>
      <c r="T181" s="41">
        <f t="shared" si="19"/>
        <v>2344095000</v>
      </c>
    </row>
    <row r="182" spans="1:24" ht="114.75" customHeight="1">
      <c r="A182" s="16">
        <v>178</v>
      </c>
      <c r="B182" s="35" t="str">
        <f t="shared" si="15"/>
        <v>1124001</v>
      </c>
      <c r="C182" s="33">
        <v>1124001</v>
      </c>
      <c r="D182" s="7" t="s">
        <v>4</v>
      </c>
      <c r="E182" s="8" t="s">
        <v>627</v>
      </c>
      <c r="F182" s="20" t="s">
        <v>630</v>
      </c>
      <c r="G182" s="7" t="e" vm="178">
        <v>#VALUE!</v>
      </c>
      <c r="H182" s="25" t="s">
        <v>626</v>
      </c>
      <c r="I182" s="26" t="s">
        <v>623</v>
      </c>
      <c r="J182" s="12" t="str">
        <f t="shared" si="17"/>
        <v>2024</v>
      </c>
      <c r="K182" s="6">
        <v>750</v>
      </c>
      <c r="L182" s="9">
        <f>IFERROR(VLOOKUP(B182,Downloads!B:R,17,0),"-")</f>
        <v>30000</v>
      </c>
      <c r="M182" s="50" t="s">
        <v>2971</v>
      </c>
      <c r="N182" s="50" t="s">
        <v>3271</v>
      </c>
      <c r="O182" s="1">
        <f>IFERROR(VLOOKUP(B182,Downloads!B:FA,11,0), 0)</f>
        <v>337</v>
      </c>
      <c r="P182" s="1">
        <f>IFERROR(VLOOKUP(B182,Downloads!B:FK,21,0),0)</f>
        <v>35000</v>
      </c>
      <c r="Q182" s="1">
        <f>IFERROR(VLOOKUP(B182,#REF!,12,0),0)</f>
        <v>0</v>
      </c>
      <c r="R182" s="39">
        <f t="shared" si="16"/>
        <v>35337</v>
      </c>
      <c r="S182" s="1" t="str">
        <f t="shared" si="18"/>
        <v>같음</v>
      </c>
      <c r="T182" s="41">
        <f t="shared" si="19"/>
        <v>1060110000</v>
      </c>
    </row>
    <row r="183" spans="1:24" ht="114.75" customHeight="1">
      <c r="A183" s="16">
        <v>179</v>
      </c>
      <c r="B183" s="35" t="str">
        <f t="shared" si="15"/>
        <v>11NV014</v>
      </c>
      <c r="C183" s="33" t="s">
        <v>812</v>
      </c>
      <c r="D183" s="7" t="s">
        <v>4</v>
      </c>
      <c r="E183" s="8" t="s">
        <v>683</v>
      </c>
      <c r="F183" s="20" t="s">
        <v>684</v>
      </c>
      <c r="G183" s="7" t="e" vm="179">
        <v>#VALUE!</v>
      </c>
      <c r="H183" s="25" t="s">
        <v>682</v>
      </c>
      <c r="I183" s="26" t="s">
        <v>681</v>
      </c>
      <c r="J183" s="12" t="str">
        <f t="shared" si="17"/>
        <v>NV</v>
      </c>
      <c r="K183" s="6">
        <v>750</v>
      </c>
      <c r="L183" s="9">
        <f>IFERROR(VLOOKUP(B183,Downloads!B:R,17,0),"-")</f>
        <v>14000</v>
      </c>
      <c r="M183" s="50" t="s">
        <v>2972</v>
      </c>
      <c r="N183" s="50" t="s">
        <v>3272</v>
      </c>
      <c r="O183" s="1">
        <f>IFERROR(VLOOKUP(B183,Downloads!B:FA,11,0), 0)</f>
        <v>2158</v>
      </c>
      <c r="P183" s="1">
        <f>IFERROR(VLOOKUP(B183,Downloads!B:FK,21,0),0)</f>
        <v>15000</v>
      </c>
      <c r="Q183" s="1">
        <f>IFERROR(VLOOKUP(B183,#REF!,12,0),0)</f>
        <v>0</v>
      </c>
      <c r="R183" s="39">
        <f t="shared" si="16"/>
        <v>17158</v>
      </c>
      <c r="S183" s="1" t="str">
        <f t="shared" si="18"/>
        <v>같음</v>
      </c>
      <c r="T183" s="41">
        <f t="shared" si="19"/>
        <v>240212000</v>
      </c>
      <c r="U183" s="1" t="str">
        <f>E183</f>
        <v>Borgo Molino</v>
      </c>
      <c r="V183" s="43">
        <f>T183</f>
        <v>240212000</v>
      </c>
    </row>
    <row r="184" spans="1:24" ht="114.75" customHeight="1">
      <c r="A184" s="16">
        <v>180</v>
      </c>
      <c r="B184" s="35" t="str">
        <f t="shared" si="15"/>
        <v>3120804</v>
      </c>
      <c r="C184" s="33">
        <v>3120804</v>
      </c>
      <c r="D184" s="7" t="s">
        <v>4</v>
      </c>
      <c r="E184" s="8" t="s">
        <v>5</v>
      </c>
      <c r="F184" s="20" t="s">
        <v>57</v>
      </c>
      <c r="G184" s="7" t="e" vm="180">
        <v>#VALUE!</v>
      </c>
      <c r="H184" s="25" t="s">
        <v>149</v>
      </c>
      <c r="I184" s="26" t="s">
        <v>147</v>
      </c>
      <c r="J184" s="12" t="str">
        <f t="shared" si="17"/>
        <v>2020</v>
      </c>
      <c r="K184" s="6">
        <v>375</v>
      </c>
      <c r="L184" s="9">
        <f>IFERROR(VLOOKUP(B184,Downloads!B:R,17,0),"-")</f>
        <v>54000</v>
      </c>
      <c r="M184" s="50" t="s">
        <v>2973</v>
      </c>
      <c r="N184" s="50" t="s">
        <v>3273</v>
      </c>
      <c r="O184" s="1">
        <f>IFERROR(VLOOKUP(B184,Downloads!B:FA,11,0), 0)</f>
        <v>257</v>
      </c>
      <c r="P184" s="1">
        <f>IFERROR(VLOOKUP(B184,Downloads!B:FK,21,0),0)</f>
        <v>60000</v>
      </c>
      <c r="Q184" s="1">
        <f>IFERROR(VLOOKUP(B184,#REF!,12,0),0)</f>
        <v>0</v>
      </c>
      <c r="R184" s="39">
        <f t="shared" si="16"/>
        <v>60257</v>
      </c>
      <c r="S184" s="1" t="str">
        <f t="shared" si="18"/>
        <v>같음</v>
      </c>
      <c r="T184" s="41">
        <f t="shared" si="19"/>
        <v>3253878000</v>
      </c>
      <c r="U184" s="1" t="str">
        <f>E184</f>
        <v>Anselmi</v>
      </c>
      <c r="V184" s="43">
        <f>SUM(T184:T187)</f>
        <v>7903900000</v>
      </c>
    </row>
    <row r="185" spans="1:24" ht="114.75" customHeight="1">
      <c r="A185" s="16">
        <v>181</v>
      </c>
      <c r="B185" s="35" t="str">
        <f t="shared" si="15"/>
        <v>2117008</v>
      </c>
      <c r="C185" s="33">
        <v>2117008</v>
      </c>
      <c r="D185" s="7" t="s">
        <v>4</v>
      </c>
      <c r="E185" s="8" t="s">
        <v>5</v>
      </c>
      <c r="F185" s="20" t="s">
        <v>57</v>
      </c>
      <c r="G185" s="7" t="e" vm="181">
        <v>#VALUE!</v>
      </c>
      <c r="H185" s="25" t="s">
        <v>150</v>
      </c>
      <c r="I185" s="26" t="s">
        <v>148</v>
      </c>
      <c r="J185" s="12" t="str">
        <f t="shared" si="17"/>
        <v>2017</v>
      </c>
      <c r="K185" s="6">
        <v>750</v>
      </c>
      <c r="L185" s="9">
        <f>IFERROR(VLOOKUP(B185,Downloads!B:R,17,0),"-")</f>
        <v>43000</v>
      </c>
      <c r="M185" s="50" t="s">
        <v>2973</v>
      </c>
      <c r="N185" s="50" t="s">
        <v>3273</v>
      </c>
      <c r="O185" s="1">
        <f>IFERROR(VLOOKUP(B185,Downloads!B:FA,11,0), 0)</f>
        <v>4</v>
      </c>
      <c r="P185" s="1">
        <f>IFERROR(VLOOKUP(B185,Downloads!B:FK,21,0),0)</f>
        <v>48000</v>
      </c>
      <c r="Q185" s="1">
        <f>IFERROR(VLOOKUP(B185,#REF!,12,0),0)</f>
        <v>0</v>
      </c>
      <c r="R185" s="39">
        <f t="shared" si="16"/>
        <v>48004</v>
      </c>
      <c r="S185" s="1" t="str">
        <f t="shared" si="18"/>
        <v>같음</v>
      </c>
      <c r="T185" s="41">
        <f t="shared" si="19"/>
        <v>2064172000</v>
      </c>
    </row>
    <row r="186" spans="1:24" ht="114.75" customHeight="1">
      <c r="A186" s="16">
        <v>182</v>
      </c>
      <c r="B186" s="35" t="str">
        <f t="shared" si="15"/>
        <v>3121002</v>
      </c>
      <c r="C186" s="33">
        <v>3121002</v>
      </c>
      <c r="D186" s="7" t="s">
        <v>4</v>
      </c>
      <c r="E186" s="8" t="s">
        <v>5</v>
      </c>
      <c r="F186" s="20" t="s">
        <v>57</v>
      </c>
      <c r="G186" s="7" t="e" vm="182">
        <v>#VALUE!</v>
      </c>
      <c r="H186" s="25" t="s">
        <v>345</v>
      </c>
      <c r="I186" s="26" t="s">
        <v>346</v>
      </c>
      <c r="J186" s="12" t="str">
        <f t="shared" si="17"/>
        <v>2021</v>
      </c>
      <c r="K186" s="6">
        <v>750</v>
      </c>
      <c r="L186" s="9">
        <f>IFERROR(VLOOKUP(B186,Downloads!B:R,17,0),"-")</f>
        <v>40000</v>
      </c>
      <c r="M186" s="50" t="s">
        <v>2973</v>
      </c>
      <c r="N186" s="50" t="s">
        <v>3273</v>
      </c>
      <c r="O186" s="1">
        <f>IFERROR(VLOOKUP(B186,Downloads!B:FA,11,0), 0)</f>
        <v>91</v>
      </c>
      <c r="P186" s="1">
        <f>IFERROR(VLOOKUP(B186,Downloads!B:FK,21,0),0)</f>
        <v>45000</v>
      </c>
      <c r="Q186" s="1">
        <f>IFERROR(VLOOKUP(B186,#REF!,12,0),0)</f>
        <v>0</v>
      </c>
      <c r="R186" s="39">
        <f t="shared" si="16"/>
        <v>45091</v>
      </c>
      <c r="S186" s="1" t="str">
        <f t="shared" si="18"/>
        <v>같음</v>
      </c>
      <c r="T186" s="41">
        <f t="shared" si="19"/>
        <v>1803640000</v>
      </c>
    </row>
    <row r="187" spans="1:24" ht="114.75" customHeight="1">
      <c r="A187" s="16">
        <v>183</v>
      </c>
      <c r="B187" s="35" t="str">
        <f t="shared" si="15"/>
        <v>3124401</v>
      </c>
      <c r="C187" s="33">
        <v>3124401</v>
      </c>
      <c r="D187" s="7" t="s">
        <v>4</v>
      </c>
      <c r="E187" s="8" t="s">
        <v>5</v>
      </c>
      <c r="F187" s="20" t="s">
        <v>57</v>
      </c>
      <c r="G187" s="7" t="e" vm="183">
        <v>#VALUE!</v>
      </c>
      <c r="H187" s="25" t="s">
        <v>146</v>
      </c>
      <c r="I187" s="26" t="s">
        <v>86</v>
      </c>
      <c r="J187" s="12" t="str">
        <f t="shared" si="17"/>
        <v>2024</v>
      </c>
      <c r="K187" s="6">
        <v>750</v>
      </c>
      <c r="L187" s="9">
        <f>IFERROR(VLOOKUP(B187,Downloads!B:R,17,0),"-")</f>
        <v>26000</v>
      </c>
      <c r="M187" s="50" t="s">
        <v>2973</v>
      </c>
      <c r="N187" s="50" t="s">
        <v>3273</v>
      </c>
      <c r="O187" s="1">
        <f>IFERROR(VLOOKUP(B187,Downloads!B:FA,11,0), 0)</f>
        <v>85</v>
      </c>
      <c r="P187" s="1">
        <f>IFERROR(VLOOKUP(B187,Downloads!B:FK,21,0),0)</f>
        <v>30000</v>
      </c>
      <c r="Q187" s="1">
        <f>IFERROR(VLOOKUP(B187,#REF!,12,0),0)</f>
        <v>0</v>
      </c>
      <c r="R187" s="39">
        <f t="shared" si="16"/>
        <v>30085</v>
      </c>
      <c r="S187" s="1" t="str">
        <f t="shared" si="18"/>
        <v>같음</v>
      </c>
      <c r="T187" s="41">
        <f t="shared" si="19"/>
        <v>782210000</v>
      </c>
    </row>
    <row r="188" spans="1:24" ht="114.75" customHeight="1">
      <c r="A188" s="16">
        <v>184</v>
      </c>
      <c r="B188" s="35" t="str">
        <f t="shared" si="15"/>
        <v>2119820</v>
      </c>
      <c r="C188" s="33">
        <v>2119820</v>
      </c>
      <c r="D188" s="7" t="s">
        <v>4</v>
      </c>
      <c r="E188" s="8" t="s">
        <v>212</v>
      </c>
      <c r="F188" s="20" t="s">
        <v>211</v>
      </c>
      <c r="G188" s="7" t="e" vm="184">
        <v>#VALUE!</v>
      </c>
      <c r="H188" s="25" t="s">
        <v>324</v>
      </c>
      <c r="I188" s="26" t="s">
        <v>325</v>
      </c>
      <c r="J188" s="12" t="str">
        <f t="shared" si="17"/>
        <v>2019</v>
      </c>
      <c r="K188" s="6">
        <v>750</v>
      </c>
      <c r="L188" s="9">
        <f>IFERROR(VLOOKUP(B188,Downloads!B:R,17,0),"-")</f>
        <v>90000</v>
      </c>
      <c r="M188" s="50" t="s">
        <v>2974</v>
      </c>
      <c r="N188" s="50" t="s">
        <v>3274</v>
      </c>
      <c r="O188" s="1">
        <f>IFERROR(VLOOKUP(B188,Downloads!B:FA,11,0), 0)</f>
        <v>427</v>
      </c>
      <c r="P188" s="1">
        <f>IFERROR(VLOOKUP(B188,Downloads!B:FK,21,0),0)</f>
        <v>105000</v>
      </c>
      <c r="Q188" s="1">
        <f>IFERROR(VLOOKUP(B188,#REF!,12,0),0)</f>
        <v>0</v>
      </c>
      <c r="R188" s="39">
        <f t="shared" si="16"/>
        <v>105427</v>
      </c>
      <c r="S188" s="1" t="str">
        <f t="shared" si="18"/>
        <v>같음</v>
      </c>
      <c r="T188" s="41">
        <f t="shared" si="19"/>
        <v>9488430000</v>
      </c>
      <c r="U188" s="1" t="str">
        <f>E188</f>
        <v>Elena Fucci</v>
      </c>
      <c r="V188" s="43">
        <f>SUM(T188:T188)</f>
        <v>9488430000</v>
      </c>
    </row>
    <row r="189" spans="1:24" ht="114.75" customHeight="1">
      <c r="A189" s="16">
        <v>185</v>
      </c>
      <c r="B189" s="35" t="str">
        <f t="shared" si="15"/>
        <v>2120404</v>
      </c>
      <c r="C189" s="33">
        <v>2120404</v>
      </c>
      <c r="D189" s="7" t="s">
        <v>4</v>
      </c>
      <c r="E189" s="8" t="s">
        <v>508</v>
      </c>
      <c r="F189" s="20" t="s">
        <v>21</v>
      </c>
      <c r="G189" s="7" t="e" vm="185">
        <v>#VALUE!</v>
      </c>
      <c r="H189" s="25" t="s">
        <v>498</v>
      </c>
      <c r="I189" s="26" t="s">
        <v>688</v>
      </c>
      <c r="J189" s="12" t="str">
        <f t="shared" si="17"/>
        <v>2020</v>
      </c>
      <c r="K189" s="6">
        <v>750</v>
      </c>
      <c r="L189" s="9">
        <f>IFERROR(VLOOKUP(B189,Downloads!B:R,17,0),"-")</f>
        <v>127000</v>
      </c>
      <c r="M189" s="50" t="s">
        <v>2975</v>
      </c>
      <c r="N189" s="50" t="s">
        <v>3275</v>
      </c>
      <c r="O189" s="1">
        <f>IFERROR(VLOOKUP(B189,Downloads!B:FA,11,0), 0)</f>
        <v>-30</v>
      </c>
      <c r="P189" s="1">
        <f>IFERROR(VLOOKUP(B189,Downloads!B:FK,21,0),0)</f>
        <v>140000</v>
      </c>
      <c r="Q189" s="1">
        <f>IFERROR(VLOOKUP(B189,#REF!,12,0),0)</f>
        <v>0</v>
      </c>
      <c r="R189" s="39">
        <f t="shared" si="16"/>
        <v>139970</v>
      </c>
      <c r="S189" s="1" t="str">
        <f t="shared" si="18"/>
        <v>같음</v>
      </c>
      <c r="T189" s="41">
        <f t="shared" si="19"/>
        <v>17776190000</v>
      </c>
      <c r="U189" s="1" t="str">
        <f>E189</f>
        <v xml:space="preserve">Castello di Volpaia </v>
      </c>
      <c r="V189" s="43">
        <f>SUM(T189:T193)</f>
        <v>29306177000</v>
      </c>
    </row>
    <row r="190" spans="1:24" ht="114.75" customHeight="1">
      <c r="A190" s="16">
        <v>186</v>
      </c>
      <c r="B190" s="35" t="str">
        <f t="shared" si="15"/>
        <v>2121403</v>
      </c>
      <c r="C190" s="33">
        <v>2121403</v>
      </c>
      <c r="D190" s="7" t="s">
        <v>4</v>
      </c>
      <c r="E190" s="8" t="s">
        <v>508</v>
      </c>
      <c r="F190" s="20" t="s">
        <v>21</v>
      </c>
      <c r="G190" s="7" t="e" vm="186">
        <v>#VALUE!</v>
      </c>
      <c r="H190" s="25" t="s">
        <v>497</v>
      </c>
      <c r="I190" s="26" t="s">
        <v>687</v>
      </c>
      <c r="J190" s="12" t="str">
        <f t="shared" si="17"/>
        <v>2021</v>
      </c>
      <c r="K190" s="6">
        <v>750</v>
      </c>
      <c r="L190" s="9">
        <f>IFERROR(VLOOKUP(B190,Downloads!B:R,17,0),"-")</f>
        <v>80000</v>
      </c>
      <c r="M190" s="50" t="s">
        <v>2975</v>
      </c>
      <c r="N190" s="50" t="s">
        <v>3275</v>
      </c>
      <c r="O190" s="1">
        <f>IFERROR(VLOOKUP(B190,Downloads!B:FA,11,0), 0)</f>
        <v>0</v>
      </c>
      <c r="P190" s="1">
        <f>IFERROR(VLOOKUP(B190,Downloads!B:FK,21,0),0)</f>
        <v>88000</v>
      </c>
      <c r="Q190" s="1">
        <f>IFERROR(VLOOKUP(B190,#REF!,12,0),0)</f>
        <v>0</v>
      </c>
      <c r="R190" s="39">
        <f t="shared" si="16"/>
        <v>88000</v>
      </c>
      <c r="S190" s="1" t="str">
        <f t="shared" si="18"/>
        <v>같음</v>
      </c>
      <c r="T190" s="41">
        <f t="shared" si="19"/>
        <v>7040000000</v>
      </c>
    </row>
    <row r="191" spans="1:24" ht="114.75" customHeight="1">
      <c r="A191" s="16">
        <v>187</v>
      </c>
      <c r="B191" s="35" t="str">
        <f t="shared" si="15"/>
        <v>2121002</v>
      </c>
      <c r="C191" s="33">
        <v>2121002</v>
      </c>
      <c r="D191" s="7" t="s">
        <v>4</v>
      </c>
      <c r="E191" s="8" t="s">
        <v>508</v>
      </c>
      <c r="F191" s="20" t="s">
        <v>21</v>
      </c>
      <c r="G191" s="7" t="e" vm="187">
        <v>#VALUE!</v>
      </c>
      <c r="H191" s="25" t="s">
        <v>509</v>
      </c>
      <c r="I191" s="26" t="s">
        <v>686</v>
      </c>
      <c r="J191" s="12" t="str">
        <f t="shared" si="17"/>
        <v>2021</v>
      </c>
      <c r="K191" s="6">
        <v>750</v>
      </c>
      <c r="L191" s="9">
        <f>IFERROR(VLOOKUP(B191,Downloads!B:R,17,0),"-")</f>
        <v>47000</v>
      </c>
      <c r="M191" s="50" t="s">
        <v>2975</v>
      </c>
      <c r="N191" s="50" t="s">
        <v>3275</v>
      </c>
      <c r="O191" s="1">
        <f>IFERROR(VLOOKUP(B191,Downloads!B:FA,11,0), 0)</f>
        <v>-1</v>
      </c>
      <c r="P191" s="1">
        <f>IFERROR(VLOOKUP(B191,Downloads!B:FK,21,0),0)</f>
        <v>52000</v>
      </c>
      <c r="Q191" s="1">
        <f>IFERROR(VLOOKUP(B191,#REF!,12,0),0)</f>
        <v>0</v>
      </c>
      <c r="R191" s="39">
        <f t="shared" si="16"/>
        <v>51999</v>
      </c>
      <c r="S191" s="1" t="str">
        <f t="shared" si="18"/>
        <v>같음</v>
      </c>
      <c r="T191" s="41">
        <f t="shared" si="19"/>
        <v>2443953000</v>
      </c>
    </row>
    <row r="192" spans="1:24" ht="114.75" customHeight="1">
      <c r="A192" s="16">
        <v>188</v>
      </c>
      <c r="B192" s="35" t="str">
        <f t="shared" si="15"/>
        <v>3122001</v>
      </c>
      <c r="C192" s="33">
        <v>3122001</v>
      </c>
      <c r="D192" s="7" t="s">
        <v>4</v>
      </c>
      <c r="E192" s="8" t="s">
        <v>508</v>
      </c>
      <c r="F192" s="20" t="s">
        <v>21</v>
      </c>
      <c r="G192" s="7" t="e" vm="188">
        <v>#VALUE!</v>
      </c>
      <c r="H192" s="25" t="s">
        <v>572</v>
      </c>
      <c r="I192" s="26" t="s">
        <v>571</v>
      </c>
      <c r="J192" s="12" t="str">
        <f t="shared" si="17"/>
        <v>2022</v>
      </c>
      <c r="K192" s="6">
        <v>750</v>
      </c>
      <c r="L192" s="9">
        <f>IFERROR(VLOOKUP(B192,Downloads!B:R,17,0),"-")</f>
        <v>34000</v>
      </c>
      <c r="M192" s="50" t="s">
        <v>2975</v>
      </c>
      <c r="N192" s="50" t="s">
        <v>3275</v>
      </c>
      <c r="O192" s="1">
        <f>IFERROR(VLOOKUP(B192,Downloads!B:FA,11,0), 0)</f>
        <v>1</v>
      </c>
      <c r="P192" s="1">
        <f>IFERROR(VLOOKUP(B192,Downloads!B:FK,21,0),0)</f>
        <v>38000</v>
      </c>
      <c r="Q192" s="1">
        <f>IFERROR(VLOOKUP(B192,#REF!,12,0),0)</f>
        <v>0</v>
      </c>
      <c r="R192" s="39">
        <f t="shared" si="16"/>
        <v>38001</v>
      </c>
      <c r="S192" s="1" t="str">
        <f t="shared" si="18"/>
        <v>같음</v>
      </c>
      <c r="T192" s="41">
        <f t="shared" si="19"/>
        <v>1292034000</v>
      </c>
    </row>
    <row r="193" spans="1:22" ht="114.75" customHeight="1">
      <c r="A193" s="16">
        <v>189</v>
      </c>
      <c r="B193" s="35" t="str">
        <f t="shared" si="15"/>
        <v>2123001</v>
      </c>
      <c r="C193" s="33">
        <v>2123001</v>
      </c>
      <c r="D193" s="7" t="s">
        <v>4</v>
      </c>
      <c r="E193" s="8" t="s">
        <v>508</v>
      </c>
      <c r="F193" s="20" t="s">
        <v>21</v>
      </c>
      <c r="G193" s="7" t="e" vm="189">
        <v>#VALUE!</v>
      </c>
      <c r="H193" s="25" t="s">
        <v>510</v>
      </c>
      <c r="I193" s="26" t="s">
        <v>685</v>
      </c>
      <c r="J193" s="12" t="str">
        <f t="shared" si="17"/>
        <v>2023</v>
      </c>
      <c r="K193" s="6">
        <v>750</v>
      </c>
      <c r="L193" s="9">
        <f>IFERROR(VLOOKUP(B193,Downloads!B:R,17,0),"-")</f>
        <v>26000</v>
      </c>
      <c r="M193" s="50" t="s">
        <v>2975</v>
      </c>
      <c r="N193" s="50" t="s">
        <v>3275</v>
      </c>
      <c r="O193" s="1">
        <f>IFERROR(VLOOKUP(B193,Downloads!B:FA,11,0), 0)</f>
        <v>0</v>
      </c>
      <c r="P193" s="1">
        <f>IFERROR(VLOOKUP(B193,Downloads!B:FK,21,0),0)</f>
        <v>29000</v>
      </c>
      <c r="Q193" s="1">
        <f>IFERROR(VLOOKUP(B193,#REF!,12,0),0)</f>
        <v>0</v>
      </c>
      <c r="R193" s="39">
        <f t="shared" si="16"/>
        <v>29000</v>
      </c>
      <c r="S193" s="1" t="str">
        <f t="shared" si="18"/>
        <v>같음</v>
      </c>
      <c r="T193" s="41">
        <f t="shared" si="19"/>
        <v>754000000</v>
      </c>
    </row>
    <row r="194" spans="1:22" ht="114.75" customHeight="1">
      <c r="A194" s="16">
        <v>190</v>
      </c>
      <c r="B194" s="35" t="str">
        <f t="shared" si="15"/>
        <v>2120019</v>
      </c>
      <c r="C194" s="33">
        <v>2120019</v>
      </c>
      <c r="D194" s="7" t="s">
        <v>4</v>
      </c>
      <c r="E194" s="8" t="s">
        <v>42</v>
      </c>
      <c r="F194" s="20" t="s">
        <v>22</v>
      </c>
      <c r="G194" s="7" t="e" vm="190">
        <v>#VALUE!</v>
      </c>
      <c r="H194" s="25" t="s">
        <v>156</v>
      </c>
      <c r="I194" s="26" t="s">
        <v>184</v>
      </c>
      <c r="J194" s="12" t="str">
        <f t="shared" si="17"/>
        <v>2020</v>
      </c>
      <c r="K194" s="6">
        <v>750</v>
      </c>
      <c r="L194" s="9" t="str">
        <f>IFERROR(VLOOKUP(B194,Downloads!B:R,17,0),"-")</f>
        <v>-</v>
      </c>
      <c r="M194" s="50" t="s">
        <v>2976</v>
      </c>
      <c r="N194" s="50" t="s">
        <v>3276</v>
      </c>
      <c r="O194" s="1">
        <f>IFERROR(VLOOKUP(B194,Downloads!B:FA,11,0), 0)</f>
        <v>0</v>
      </c>
      <c r="P194" s="1">
        <f>IFERROR(VLOOKUP(B194,Downloads!B:FK,21,0),0)</f>
        <v>0</v>
      </c>
      <c r="Q194" s="1">
        <f>IFERROR(VLOOKUP(B194,#REF!,12,0),0)</f>
        <v>0</v>
      </c>
      <c r="R194" s="39">
        <f t="shared" ref="R194:R255" si="20">IFERROR(SUM(O194:P194)/IF(Q194&lt;=0, 1, Q194), 0)</f>
        <v>0</v>
      </c>
      <c r="S194" s="1" t="str">
        <f t="shared" si="18"/>
        <v>같음</v>
      </c>
      <c r="T194" s="41">
        <f t="shared" si="19"/>
        <v>0</v>
      </c>
      <c r="U194" s="1" t="str">
        <f>E194</f>
        <v xml:space="preserve">Tenuta dell'Ornellaia </v>
      </c>
      <c r="V194" s="43">
        <f>SUM(T194:T197)</f>
        <v>19960340000</v>
      </c>
    </row>
    <row r="195" spans="1:22" ht="114.75" customHeight="1">
      <c r="A195" s="16">
        <v>191</v>
      </c>
      <c r="B195" s="35" t="str">
        <f t="shared" si="15"/>
        <v>2120523</v>
      </c>
      <c r="C195" s="33">
        <v>2120523</v>
      </c>
      <c r="D195" s="7" t="s">
        <v>4</v>
      </c>
      <c r="E195" s="8" t="s">
        <v>42</v>
      </c>
      <c r="F195" s="20" t="s">
        <v>22</v>
      </c>
      <c r="G195" s="7" t="e" vm="191">
        <v>#VALUE!</v>
      </c>
      <c r="H195" s="25" t="s">
        <v>158</v>
      </c>
      <c r="I195" s="26" t="s">
        <v>157</v>
      </c>
      <c r="J195" s="12" t="str">
        <f t="shared" si="17"/>
        <v>2020</v>
      </c>
      <c r="K195" s="6">
        <v>750</v>
      </c>
      <c r="L195" s="9" t="str">
        <f>IFERROR(VLOOKUP(B195,Downloads!B:R,17,0),"-")</f>
        <v>-</v>
      </c>
      <c r="M195" s="50" t="s">
        <v>2976</v>
      </c>
      <c r="N195" s="50" t="s">
        <v>3276</v>
      </c>
      <c r="O195" s="1">
        <f>IFERROR(VLOOKUP(B195,Downloads!B:FA,11,0), 0)</f>
        <v>0</v>
      </c>
      <c r="P195" s="1">
        <f>IFERROR(VLOOKUP(B195,Downloads!B:FK,21,0),0)</f>
        <v>0</v>
      </c>
      <c r="Q195" s="1">
        <f>IFERROR(VLOOKUP(B195,#REF!,12,0),0)</f>
        <v>0</v>
      </c>
      <c r="R195" s="39">
        <f t="shared" si="20"/>
        <v>0</v>
      </c>
      <c r="S195" s="1" t="str">
        <f t="shared" si="18"/>
        <v>같음</v>
      </c>
      <c r="T195" s="41">
        <f t="shared" si="19"/>
        <v>0</v>
      </c>
    </row>
    <row r="196" spans="1:22" ht="114.75" customHeight="1">
      <c r="A196" s="16">
        <v>192</v>
      </c>
      <c r="B196" s="35" t="str">
        <f t="shared" si="15"/>
        <v>3120012</v>
      </c>
      <c r="C196" s="33">
        <v>3120012</v>
      </c>
      <c r="D196" s="7" t="s">
        <v>4</v>
      </c>
      <c r="E196" s="8" t="s">
        <v>42</v>
      </c>
      <c r="F196" s="20" t="s">
        <v>21</v>
      </c>
      <c r="G196" s="7" t="e" vm="192">
        <v>#VALUE!</v>
      </c>
      <c r="H196" s="25" t="s">
        <v>186</v>
      </c>
      <c r="I196" s="26" t="s">
        <v>185</v>
      </c>
      <c r="J196" s="12" t="str">
        <f t="shared" si="17"/>
        <v>2020</v>
      </c>
      <c r="K196" s="6">
        <v>750</v>
      </c>
      <c r="L196" s="9">
        <f>IFERROR(VLOOKUP(B196,Downloads!B:R,17,0),"-")</f>
        <v>130000</v>
      </c>
      <c r="M196" s="50" t="s">
        <v>2976</v>
      </c>
      <c r="N196" s="50" t="s">
        <v>3276</v>
      </c>
      <c r="O196" s="1">
        <f>IFERROR(VLOOKUP(B196,Downloads!B:FA,11,0), 0)</f>
        <v>2</v>
      </c>
      <c r="P196" s="1">
        <f>IFERROR(VLOOKUP(B196,Downloads!B:FK,21,0),0)</f>
        <v>140000</v>
      </c>
      <c r="Q196" s="1">
        <f>IFERROR(VLOOKUP(B196,#REF!,12,0),0)</f>
        <v>0</v>
      </c>
      <c r="R196" s="39">
        <f t="shared" si="20"/>
        <v>140002</v>
      </c>
      <c r="S196" s="1" t="str">
        <f t="shared" si="18"/>
        <v>같음</v>
      </c>
      <c r="T196" s="41">
        <f t="shared" si="19"/>
        <v>18200260000</v>
      </c>
    </row>
    <row r="197" spans="1:22" ht="114.75" customHeight="1">
      <c r="A197" s="16">
        <v>193</v>
      </c>
      <c r="B197" s="35" t="str">
        <f t="shared" si="15"/>
        <v>2121811</v>
      </c>
      <c r="C197" s="33">
        <v>2121811</v>
      </c>
      <c r="D197" s="7" t="s">
        <v>4</v>
      </c>
      <c r="E197" s="8" t="s">
        <v>42</v>
      </c>
      <c r="F197" s="20" t="s">
        <v>21</v>
      </c>
      <c r="G197" s="7" t="e" vm="193">
        <v>#VALUE!</v>
      </c>
      <c r="H197" s="25" t="s">
        <v>124</v>
      </c>
      <c r="I197" s="26" t="s">
        <v>125</v>
      </c>
      <c r="J197" s="12" t="str">
        <f t="shared" si="17"/>
        <v>2021</v>
      </c>
      <c r="K197" s="6">
        <v>750</v>
      </c>
      <c r="L197" s="9">
        <f>IFERROR(VLOOKUP(B197,Downloads!B:R,17,0),"-")</f>
        <v>40000</v>
      </c>
      <c r="M197" s="50" t="s">
        <v>2976</v>
      </c>
      <c r="N197" s="50" t="s">
        <v>3276</v>
      </c>
      <c r="O197" s="1">
        <f>IFERROR(VLOOKUP(B197,Downloads!B:FA,11,0), 0)</f>
        <v>2</v>
      </c>
      <c r="P197" s="1">
        <f>IFERROR(VLOOKUP(B197,Downloads!B:FK,21,0),0)</f>
        <v>44000</v>
      </c>
      <c r="Q197" s="1">
        <f>IFERROR(VLOOKUP(B197,#REF!,12,0),0)</f>
        <v>0</v>
      </c>
      <c r="R197" s="39">
        <f t="shared" si="20"/>
        <v>44002</v>
      </c>
      <c r="S197" s="1" t="str">
        <f t="shared" si="18"/>
        <v>같음</v>
      </c>
      <c r="T197" s="41">
        <f t="shared" si="19"/>
        <v>1760080000</v>
      </c>
    </row>
    <row r="198" spans="1:22" ht="114.75" customHeight="1">
      <c r="A198" s="16">
        <v>194</v>
      </c>
      <c r="B198" s="35" t="str">
        <f t="shared" ref="B198:B261" si="21">RIGHT(REPT("0",7) &amp; C198, 7)</f>
        <v>21NV402</v>
      </c>
      <c r="C198" s="33" t="s">
        <v>835</v>
      </c>
      <c r="D198" s="7" t="s">
        <v>4</v>
      </c>
      <c r="E198" s="8" t="s">
        <v>88</v>
      </c>
      <c r="F198" s="20" t="s">
        <v>21</v>
      </c>
      <c r="G198" s="7" t="e" vm="194">
        <v>#VALUE!</v>
      </c>
      <c r="H198" s="25" t="s">
        <v>645</v>
      </c>
      <c r="I198" s="26" t="s">
        <v>644</v>
      </c>
      <c r="J198" s="12" t="str">
        <f t="shared" si="17"/>
        <v>NV</v>
      </c>
      <c r="K198" s="6">
        <v>750</v>
      </c>
      <c r="L198" s="9">
        <f>IFERROR(VLOOKUP(B198,Downloads!B:R,17,0),"-")</f>
        <v>4100000</v>
      </c>
      <c r="M198" s="50" t="s">
        <v>2977</v>
      </c>
      <c r="N198" s="50" t="s">
        <v>3277</v>
      </c>
      <c r="O198" s="1">
        <f>IFERROR(VLOOKUP(B198,Downloads!B:FA,11,0), 0)</f>
        <v>5</v>
      </c>
      <c r="P198" s="1">
        <f>IFERROR(VLOOKUP(B198,Downloads!B:FK,21,0),0)</f>
        <v>4500000</v>
      </c>
      <c r="Q198" s="1">
        <f>IFERROR(VLOOKUP(B198,#REF!,12,0),0)</f>
        <v>0</v>
      </c>
      <c r="R198" s="39">
        <f t="shared" si="20"/>
        <v>4500005</v>
      </c>
      <c r="S198" s="1" t="str">
        <f t="shared" si="18"/>
        <v>같음</v>
      </c>
      <c r="T198" s="41">
        <f t="shared" si="19"/>
        <v>18450020500000</v>
      </c>
      <c r="U198" s="1" t="str">
        <f>E198</f>
        <v>Biondi Santi</v>
      </c>
      <c r="V198" s="43">
        <f>SUM(T198:T203)</f>
        <v>42091336900000</v>
      </c>
    </row>
    <row r="199" spans="1:22" ht="114.75" customHeight="1">
      <c r="A199" s="16">
        <v>195</v>
      </c>
      <c r="B199" s="35" t="str">
        <f t="shared" si="21"/>
        <v>21NV401</v>
      </c>
      <c r="C199" s="33" t="s">
        <v>511</v>
      </c>
      <c r="D199" s="7" t="s">
        <v>4</v>
      </c>
      <c r="E199" s="8" t="s">
        <v>88</v>
      </c>
      <c r="F199" s="20" t="s">
        <v>21</v>
      </c>
      <c r="G199" s="7" t="e" vm="195">
        <v>#VALUE!</v>
      </c>
      <c r="H199" s="25" t="s">
        <v>369</v>
      </c>
      <c r="I199" s="26" t="s">
        <v>481</v>
      </c>
      <c r="J199" s="12" t="str">
        <f t="shared" si="17"/>
        <v>NV</v>
      </c>
      <c r="K199" s="6">
        <v>750</v>
      </c>
      <c r="L199" s="9">
        <f>IFERROR(VLOOKUP(B199,Downloads!B:R,17,0),"-")</f>
        <v>3900000</v>
      </c>
      <c r="M199" s="50" t="s">
        <v>2977</v>
      </c>
      <c r="N199" s="50" t="s">
        <v>3277</v>
      </c>
      <c r="O199" s="1">
        <f>IFERROR(VLOOKUP(B199,Downloads!B:FA,11,0), 0)</f>
        <v>1</v>
      </c>
      <c r="P199" s="1">
        <f>IFERROR(VLOOKUP(B199,Downloads!B:FK,21,0),0)</f>
        <v>4300000</v>
      </c>
      <c r="Q199" s="1">
        <f>IFERROR(VLOOKUP(B199,#REF!,12,0),0)</f>
        <v>0</v>
      </c>
      <c r="R199" s="39">
        <f t="shared" si="20"/>
        <v>4300001</v>
      </c>
      <c r="S199" s="1" t="str">
        <f t="shared" si="18"/>
        <v>같음</v>
      </c>
      <c r="T199" s="41">
        <f t="shared" si="19"/>
        <v>16770003900000</v>
      </c>
    </row>
    <row r="200" spans="1:22" ht="114.75" customHeight="1">
      <c r="A200" s="16">
        <v>196</v>
      </c>
      <c r="B200" s="35" t="str">
        <f t="shared" si="21"/>
        <v>2199424</v>
      </c>
      <c r="C200" s="33">
        <v>2199424</v>
      </c>
      <c r="D200" s="7" t="s">
        <v>4</v>
      </c>
      <c r="E200" s="8" t="s">
        <v>88</v>
      </c>
      <c r="F200" s="20" t="s">
        <v>21</v>
      </c>
      <c r="G200" s="7" t="e" vm="196">
        <v>#VALUE!</v>
      </c>
      <c r="H200" s="25" t="s">
        <v>420</v>
      </c>
      <c r="I200" s="26" t="s">
        <v>419</v>
      </c>
      <c r="J200" s="12" t="str">
        <f t="shared" si="17"/>
        <v>1999</v>
      </c>
      <c r="K200" s="6">
        <v>750</v>
      </c>
      <c r="L200" s="9">
        <f>IFERROR(VLOOKUP(B200,Downloads!B:R,17,0),"-")</f>
        <v>2100000</v>
      </c>
      <c r="M200" s="50" t="s">
        <v>2977</v>
      </c>
      <c r="N200" s="50" t="s">
        <v>3277</v>
      </c>
      <c r="O200" s="1">
        <f>IFERROR(VLOOKUP(B200,Downloads!B:FA,11,0), 0)</f>
        <v>7</v>
      </c>
      <c r="P200" s="1">
        <f>IFERROR(VLOOKUP(B200,Downloads!B:FK,21,0),0)</f>
        <v>2400000</v>
      </c>
      <c r="Q200" s="1">
        <f>IFERROR(VLOOKUP(B200,#REF!,12,0),0)</f>
        <v>0</v>
      </c>
      <c r="R200" s="39">
        <f t="shared" si="20"/>
        <v>2400007</v>
      </c>
      <c r="S200" s="1" t="str">
        <f t="shared" si="18"/>
        <v>같음</v>
      </c>
      <c r="T200" s="41">
        <f t="shared" si="19"/>
        <v>5040014700000</v>
      </c>
    </row>
    <row r="201" spans="1:22" ht="114.75" customHeight="1">
      <c r="A201" s="16">
        <v>197</v>
      </c>
      <c r="B201" s="35" t="str">
        <f t="shared" si="21"/>
        <v>2116024</v>
      </c>
      <c r="C201" s="33">
        <v>2116024</v>
      </c>
      <c r="D201" s="7" t="s">
        <v>4</v>
      </c>
      <c r="E201" s="8" t="s">
        <v>88</v>
      </c>
      <c r="F201" s="20" t="s">
        <v>21</v>
      </c>
      <c r="G201" s="7" t="e" vm="197">
        <v>#VALUE!</v>
      </c>
      <c r="H201" s="25" t="s">
        <v>420</v>
      </c>
      <c r="I201" s="26" t="s">
        <v>419</v>
      </c>
      <c r="J201" s="12" t="str">
        <f t="shared" si="17"/>
        <v>2016</v>
      </c>
      <c r="K201" s="6">
        <v>750</v>
      </c>
      <c r="L201" s="9">
        <f>IFERROR(VLOOKUP(B201,Downloads!B:R,17,0),"-")</f>
        <v>1200000</v>
      </c>
      <c r="M201" s="50" t="s">
        <v>2977</v>
      </c>
      <c r="N201" s="50" t="s">
        <v>3277</v>
      </c>
      <c r="O201" s="1">
        <f>IFERROR(VLOOKUP(B201,Downloads!B:FA,11,0), 0)</f>
        <v>24</v>
      </c>
      <c r="P201" s="1">
        <f>IFERROR(VLOOKUP(B201,Downloads!B:FK,21,0),0)</f>
        <v>1320000</v>
      </c>
      <c r="Q201" s="1">
        <f>IFERROR(VLOOKUP(B201,#REF!,12,0),0)</f>
        <v>0</v>
      </c>
      <c r="R201" s="39">
        <f t="shared" si="20"/>
        <v>1320024</v>
      </c>
      <c r="S201" s="1" t="str">
        <f t="shared" si="18"/>
        <v>같음</v>
      </c>
      <c r="T201" s="41">
        <f t="shared" si="19"/>
        <v>1584028800000</v>
      </c>
    </row>
    <row r="202" spans="1:22" ht="114.75" customHeight="1">
      <c r="A202" s="16">
        <v>198</v>
      </c>
      <c r="B202" s="35" t="str">
        <f t="shared" si="21"/>
        <v>2119023</v>
      </c>
      <c r="C202" s="33">
        <v>2119023</v>
      </c>
      <c r="D202" s="7" t="s">
        <v>4</v>
      </c>
      <c r="E202" s="8" t="s">
        <v>88</v>
      </c>
      <c r="F202" s="20" t="s">
        <v>21</v>
      </c>
      <c r="G202" s="7" t="e" vm="198">
        <v>#VALUE!</v>
      </c>
      <c r="H202" s="25" t="s">
        <v>418</v>
      </c>
      <c r="I202" s="26" t="s">
        <v>567</v>
      </c>
      <c r="J202" s="12" t="str">
        <f t="shared" si="17"/>
        <v>2019</v>
      </c>
      <c r="K202" s="6">
        <v>750</v>
      </c>
      <c r="L202" s="9">
        <f>IFERROR(VLOOKUP(B202,Downloads!B:R,17,0),"-")</f>
        <v>440000</v>
      </c>
      <c r="M202" s="50" t="s">
        <v>2977</v>
      </c>
      <c r="N202" s="50" t="s">
        <v>3277</v>
      </c>
      <c r="O202" s="1">
        <f>IFERROR(VLOOKUP(B202,Downloads!B:FA,11,0), 0)</f>
        <v>156</v>
      </c>
      <c r="P202" s="1">
        <f>IFERROR(VLOOKUP(B202,Downloads!B:FK,21,0),0)</f>
        <v>480000</v>
      </c>
      <c r="Q202" s="1">
        <f>IFERROR(VLOOKUP(B202,#REF!,12,0),0)</f>
        <v>0</v>
      </c>
      <c r="R202" s="39">
        <f t="shared" si="20"/>
        <v>480156</v>
      </c>
      <c r="S202" s="1" t="str">
        <f t="shared" si="18"/>
        <v>같음</v>
      </c>
      <c r="T202" s="41">
        <f t="shared" si="19"/>
        <v>211268640000</v>
      </c>
    </row>
    <row r="203" spans="1:22" ht="114.75" customHeight="1">
      <c r="A203" s="16">
        <v>199</v>
      </c>
      <c r="B203" s="35" t="str">
        <f t="shared" si="21"/>
        <v>2121831</v>
      </c>
      <c r="C203" s="33">
        <v>2121831</v>
      </c>
      <c r="D203" s="7" t="s">
        <v>4</v>
      </c>
      <c r="E203" s="8" t="s">
        <v>88</v>
      </c>
      <c r="F203" s="20" t="s">
        <v>21</v>
      </c>
      <c r="G203" s="7" t="e" vm="199">
        <v>#VALUE!</v>
      </c>
      <c r="H203" s="25" t="s">
        <v>134</v>
      </c>
      <c r="I203" s="26" t="s">
        <v>136</v>
      </c>
      <c r="J203" s="12" t="str">
        <f t="shared" si="17"/>
        <v>2021</v>
      </c>
      <c r="K203" s="6">
        <v>750</v>
      </c>
      <c r="L203" s="9">
        <f>IFERROR(VLOOKUP(B203,Downloads!B:R,17,0),"-")</f>
        <v>180000</v>
      </c>
      <c r="M203" s="50" t="s">
        <v>2977</v>
      </c>
      <c r="N203" s="50" t="s">
        <v>3277</v>
      </c>
      <c r="O203" s="1">
        <f>IFERROR(VLOOKUP(B203,Downloads!B:FA,11,0), 0)</f>
        <v>2</v>
      </c>
      <c r="P203" s="1">
        <f>IFERROR(VLOOKUP(B203,Downloads!B:FK,21,0),0)</f>
        <v>200000</v>
      </c>
      <c r="Q203" s="1">
        <f>IFERROR(VLOOKUP(B203,#REF!,12,0),0)</f>
        <v>0</v>
      </c>
      <c r="R203" s="39">
        <f t="shared" si="20"/>
        <v>200002</v>
      </c>
      <c r="S203" s="1" t="str">
        <f t="shared" si="18"/>
        <v>같음</v>
      </c>
      <c r="T203" s="41">
        <f t="shared" si="19"/>
        <v>36000360000</v>
      </c>
    </row>
    <row r="204" spans="1:22" ht="114.75" customHeight="1">
      <c r="A204" s="16">
        <v>200</v>
      </c>
      <c r="B204" s="35" t="str">
        <f t="shared" si="21"/>
        <v>2117823</v>
      </c>
      <c r="C204" s="33">
        <v>2117823</v>
      </c>
      <c r="D204" s="7" t="s">
        <v>4</v>
      </c>
      <c r="E204" s="8" t="s">
        <v>6</v>
      </c>
      <c r="F204" s="20" t="s">
        <v>21</v>
      </c>
      <c r="G204" s="7" t="e" vm="200">
        <v>#VALUE!</v>
      </c>
      <c r="H204" s="25" t="s">
        <v>350</v>
      </c>
      <c r="I204" s="26" t="s">
        <v>351</v>
      </c>
      <c r="J204" s="12" t="str">
        <f t="shared" si="17"/>
        <v>2017</v>
      </c>
      <c r="K204" s="6">
        <v>750</v>
      </c>
      <c r="L204" s="9">
        <f>IFERROR(VLOOKUP(B204,Downloads!B:R,17,0),"-")</f>
        <v>240000</v>
      </c>
      <c r="M204" s="50" t="s">
        <v>2978</v>
      </c>
      <c r="N204" s="50" t="s">
        <v>3278</v>
      </c>
      <c r="O204" s="1">
        <f>IFERROR(VLOOKUP(B204,Downloads!B:FA,11,0), 0)</f>
        <v>59</v>
      </c>
      <c r="P204" s="1">
        <f>IFERROR(VLOOKUP(B204,Downloads!B:FK,21,0),0)</f>
        <v>200000</v>
      </c>
      <c r="Q204" s="1">
        <f>IFERROR(VLOOKUP(B204,#REF!,12,0),0)</f>
        <v>0</v>
      </c>
      <c r="R204" s="39">
        <f t="shared" si="20"/>
        <v>200059</v>
      </c>
      <c r="S204" s="1" t="str">
        <f t="shared" si="18"/>
        <v>같음</v>
      </c>
      <c r="T204" s="41">
        <f t="shared" si="19"/>
        <v>48014160000</v>
      </c>
      <c r="U204" s="1" t="str">
        <f>E204</f>
        <v>Altesino</v>
      </c>
      <c r="V204" s="43">
        <f>SUM(T204:T213)</f>
        <v>127402619000</v>
      </c>
    </row>
    <row r="205" spans="1:22" ht="114.75" customHeight="1">
      <c r="A205" s="16">
        <v>201</v>
      </c>
      <c r="B205" s="35" t="str">
        <f t="shared" si="21"/>
        <v>2118031</v>
      </c>
      <c r="C205" s="33">
        <v>2118031</v>
      </c>
      <c r="D205" s="7" t="s">
        <v>4</v>
      </c>
      <c r="E205" s="8" t="s">
        <v>6</v>
      </c>
      <c r="F205" s="20" t="s">
        <v>21</v>
      </c>
      <c r="G205" s="7" t="e" vm="201">
        <v>#VALUE!</v>
      </c>
      <c r="H205" s="25" t="s">
        <v>114</v>
      </c>
      <c r="I205" s="26" t="s">
        <v>76</v>
      </c>
      <c r="J205" s="12" t="str">
        <f t="shared" si="17"/>
        <v>2018</v>
      </c>
      <c r="K205" s="6">
        <v>750</v>
      </c>
      <c r="L205" s="9">
        <f>IFERROR(VLOOKUP(B205,Downloads!B:R,17,0),"-")</f>
        <v>220000</v>
      </c>
      <c r="M205" s="50" t="s">
        <v>2978</v>
      </c>
      <c r="N205" s="50" t="s">
        <v>3278</v>
      </c>
      <c r="O205" s="1">
        <f>IFERROR(VLOOKUP(B205,Downloads!B:FA,11,0), 0)</f>
        <v>143</v>
      </c>
      <c r="P205" s="1">
        <f>IFERROR(VLOOKUP(B205,Downloads!B:FK,21,0),0)</f>
        <v>180000</v>
      </c>
      <c r="Q205" s="1">
        <f>IFERROR(VLOOKUP(B205,#REF!,12,0),0)</f>
        <v>0</v>
      </c>
      <c r="R205" s="39">
        <f t="shared" si="20"/>
        <v>180143</v>
      </c>
      <c r="S205" s="1" t="str">
        <f t="shared" si="18"/>
        <v>같음</v>
      </c>
      <c r="T205" s="41">
        <f t="shared" si="19"/>
        <v>39631460000</v>
      </c>
    </row>
    <row r="206" spans="1:22" ht="114.75" customHeight="1">
      <c r="A206" s="16">
        <v>202</v>
      </c>
      <c r="B206" s="35" t="str">
        <f t="shared" si="21"/>
        <v>2118533</v>
      </c>
      <c r="C206" s="33">
        <v>2118533</v>
      </c>
      <c r="D206" s="7" t="s">
        <v>4</v>
      </c>
      <c r="E206" s="8" t="s">
        <v>6</v>
      </c>
      <c r="F206" s="20" t="s">
        <v>21</v>
      </c>
      <c r="G206" s="7" t="e" vm="202">
        <v>#VALUE!</v>
      </c>
      <c r="H206" s="25" t="s">
        <v>48</v>
      </c>
      <c r="I206" s="26" t="s">
        <v>38</v>
      </c>
      <c r="J206" s="12" t="str">
        <f t="shared" si="17"/>
        <v>2018</v>
      </c>
      <c r="K206" s="6">
        <v>750</v>
      </c>
      <c r="L206" s="9">
        <f>IFERROR(VLOOKUP(B206,Downloads!B:R,17,0),"-")</f>
        <v>120000</v>
      </c>
      <c r="M206" s="50" t="s">
        <v>2978</v>
      </c>
      <c r="N206" s="50" t="s">
        <v>3278</v>
      </c>
      <c r="O206" s="1">
        <f>IFERROR(VLOOKUP(B206,Downloads!B:FA,11,0), 0)</f>
        <v>151</v>
      </c>
      <c r="P206" s="1">
        <f>IFERROR(VLOOKUP(B206,Downloads!B:FK,21,0),0)</f>
        <v>140000</v>
      </c>
      <c r="Q206" s="1">
        <f>IFERROR(VLOOKUP(B206,#REF!,12,0),0)</f>
        <v>0</v>
      </c>
      <c r="R206" s="39">
        <f t="shared" si="20"/>
        <v>140151</v>
      </c>
      <c r="S206" s="1" t="str">
        <f t="shared" si="18"/>
        <v>같음</v>
      </c>
      <c r="T206" s="41">
        <f t="shared" si="19"/>
        <v>16818120000</v>
      </c>
    </row>
    <row r="207" spans="1:22" ht="114.75" customHeight="1">
      <c r="A207" s="16">
        <v>203</v>
      </c>
      <c r="B207" s="35" t="str">
        <f t="shared" si="21"/>
        <v>2122524</v>
      </c>
      <c r="C207" s="33">
        <v>2122524</v>
      </c>
      <c r="D207" s="7" t="s">
        <v>4</v>
      </c>
      <c r="E207" s="8" t="s">
        <v>6</v>
      </c>
      <c r="F207" s="20" t="s">
        <v>21</v>
      </c>
      <c r="G207" s="7" t="e" vm="203">
        <v>#VALUE!</v>
      </c>
      <c r="H207" s="25" t="s">
        <v>133</v>
      </c>
      <c r="I207" s="26" t="s">
        <v>135</v>
      </c>
      <c r="J207" s="12" t="str">
        <f t="shared" si="17"/>
        <v>2022</v>
      </c>
      <c r="K207" s="6">
        <v>750</v>
      </c>
      <c r="L207" s="9">
        <f>IFERROR(VLOOKUP(B207,Downloads!B:R,17,0),"-")</f>
        <v>49000</v>
      </c>
      <c r="M207" s="50" t="s">
        <v>2978</v>
      </c>
      <c r="N207" s="50" t="s">
        <v>3278</v>
      </c>
      <c r="O207" s="1">
        <f>IFERROR(VLOOKUP(B207,Downloads!B:FA,11,0), 0)</f>
        <v>0</v>
      </c>
      <c r="P207" s="1">
        <f>IFERROR(VLOOKUP(B207,Downloads!B:FK,21,0),0)</f>
        <v>55000</v>
      </c>
      <c r="Q207" s="1">
        <f>IFERROR(VLOOKUP(B207,#REF!,12,0),0)</f>
        <v>0</v>
      </c>
      <c r="R207" s="39">
        <f t="shared" si="20"/>
        <v>55000</v>
      </c>
      <c r="S207" s="1" t="str">
        <f t="shared" si="18"/>
        <v>같음</v>
      </c>
      <c r="T207" s="41">
        <f t="shared" si="19"/>
        <v>2695000000</v>
      </c>
    </row>
    <row r="208" spans="1:22" ht="114.75" customHeight="1">
      <c r="A208" s="16">
        <v>204</v>
      </c>
      <c r="B208" s="35" t="str">
        <f t="shared" si="21"/>
        <v>2117731</v>
      </c>
      <c r="C208" s="33">
        <v>2117731</v>
      </c>
      <c r="D208" s="7" t="s">
        <v>4</v>
      </c>
      <c r="E208" s="8" t="s">
        <v>6</v>
      </c>
      <c r="F208" s="20" t="s">
        <v>21</v>
      </c>
      <c r="G208" s="7" t="e" vm="204">
        <v>#VALUE!</v>
      </c>
      <c r="H208" s="25" t="s">
        <v>327</v>
      </c>
      <c r="I208" s="26" t="s">
        <v>328</v>
      </c>
      <c r="J208" s="12" t="str">
        <f t="shared" si="17"/>
        <v>2017</v>
      </c>
      <c r="K208" s="6">
        <v>750</v>
      </c>
      <c r="L208" s="9" t="str">
        <f>IFERROR(VLOOKUP(B208,Downloads!B:R,17,0),"-")</f>
        <v>-</v>
      </c>
      <c r="M208" s="50" t="s">
        <v>2978</v>
      </c>
      <c r="N208" s="50" t="s">
        <v>3278</v>
      </c>
      <c r="O208" s="1">
        <f>IFERROR(VLOOKUP(B208,Downloads!B:FA,11,0), 0)</f>
        <v>0</v>
      </c>
      <c r="P208" s="1">
        <f>IFERROR(VLOOKUP(B208,Downloads!B:FK,21,0),0)</f>
        <v>0</v>
      </c>
      <c r="Q208" s="1">
        <f>IFERROR(VLOOKUP(B208,#REF!,12,0),0)</f>
        <v>0</v>
      </c>
      <c r="R208" s="39">
        <f t="shared" si="20"/>
        <v>0</v>
      </c>
      <c r="S208" s="1" t="str">
        <f t="shared" si="18"/>
        <v>같음</v>
      </c>
      <c r="T208" s="41">
        <f t="shared" si="19"/>
        <v>0</v>
      </c>
    </row>
    <row r="209" spans="1:24" ht="114.75" customHeight="1">
      <c r="A209" s="16">
        <v>205</v>
      </c>
      <c r="B209" s="35" t="str">
        <f t="shared" si="21"/>
        <v>2117030</v>
      </c>
      <c r="C209" s="33">
        <v>2117030</v>
      </c>
      <c r="D209" s="7" t="s">
        <v>4</v>
      </c>
      <c r="E209" s="8" t="s">
        <v>6</v>
      </c>
      <c r="F209" s="20" t="s">
        <v>21</v>
      </c>
      <c r="G209" s="7" t="e" vm="205">
        <v>#VALUE!</v>
      </c>
      <c r="H209" s="25" t="s">
        <v>329</v>
      </c>
      <c r="I209" s="26" t="s">
        <v>330</v>
      </c>
      <c r="J209" s="12" t="str">
        <f t="shared" si="17"/>
        <v>2017</v>
      </c>
      <c r="K209" s="6">
        <v>750</v>
      </c>
      <c r="L209" s="9">
        <f>IFERROR(VLOOKUP(B209,Downloads!B:R,17,0),"-")</f>
        <v>68000</v>
      </c>
      <c r="M209" s="50" t="s">
        <v>2978</v>
      </c>
      <c r="N209" s="50" t="s">
        <v>3278</v>
      </c>
      <c r="O209" s="1">
        <f>IFERROR(VLOOKUP(B209,Downloads!B:FA,11,0), 0)</f>
        <v>2</v>
      </c>
      <c r="P209" s="1">
        <f>IFERROR(VLOOKUP(B209,Downloads!B:FK,21,0),0)</f>
        <v>58000</v>
      </c>
      <c r="Q209" s="1">
        <f>IFERROR(VLOOKUP(B209,#REF!,12,0),0)</f>
        <v>0</v>
      </c>
      <c r="R209" s="39">
        <f t="shared" si="20"/>
        <v>58002</v>
      </c>
      <c r="S209" s="1" t="str">
        <f t="shared" si="18"/>
        <v>같음</v>
      </c>
      <c r="T209" s="41">
        <f t="shared" si="19"/>
        <v>3944136000</v>
      </c>
    </row>
    <row r="210" spans="1:24" ht="114.75" customHeight="1">
      <c r="A210" s="16">
        <v>206</v>
      </c>
      <c r="B210" s="35" t="str">
        <f t="shared" si="21"/>
        <v>2119401</v>
      </c>
      <c r="C210" s="33">
        <v>2119401</v>
      </c>
      <c r="D210" s="7" t="s">
        <v>4</v>
      </c>
      <c r="E210" s="8" t="s">
        <v>6</v>
      </c>
      <c r="F210" s="20" t="s">
        <v>21</v>
      </c>
      <c r="G210" s="7" t="e" vm="206">
        <v>#VALUE!</v>
      </c>
      <c r="H210" s="25" t="s">
        <v>331</v>
      </c>
      <c r="I210" s="26" t="s">
        <v>332</v>
      </c>
      <c r="J210" s="12" t="str">
        <f t="shared" si="17"/>
        <v>2019</v>
      </c>
      <c r="K210" s="6">
        <v>750</v>
      </c>
      <c r="L210" s="9">
        <f>IFERROR(VLOOKUP(B210,Downloads!B:R,17,0),"-")</f>
        <v>32000</v>
      </c>
      <c r="M210" s="50" t="s">
        <v>2978</v>
      </c>
      <c r="N210" s="50" t="s">
        <v>3278</v>
      </c>
      <c r="O210" s="1">
        <f>IFERROR(VLOOKUP(B210,Downloads!B:FA,11,0), 0)</f>
        <v>42</v>
      </c>
      <c r="P210" s="1">
        <f>IFERROR(VLOOKUP(B210,Downloads!B:FK,21,0),0)</f>
        <v>37000</v>
      </c>
      <c r="Q210" s="1">
        <f>IFERROR(VLOOKUP(B210,#REF!,12,0),0)</f>
        <v>0</v>
      </c>
      <c r="R210" s="39">
        <f t="shared" si="20"/>
        <v>37042</v>
      </c>
      <c r="S210" s="1" t="str">
        <f t="shared" si="18"/>
        <v>같음</v>
      </c>
      <c r="T210" s="41">
        <f t="shared" si="19"/>
        <v>1185344000</v>
      </c>
    </row>
    <row r="211" spans="1:24" ht="114.75" customHeight="1">
      <c r="A211" s="16">
        <v>207</v>
      </c>
      <c r="B211" s="35" t="str">
        <f t="shared" si="21"/>
        <v>3122402</v>
      </c>
      <c r="C211" s="33">
        <v>3122402</v>
      </c>
      <c r="D211" s="7" t="s">
        <v>4</v>
      </c>
      <c r="E211" s="8" t="s">
        <v>6</v>
      </c>
      <c r="F211" s="20" t="s">
        <v>21</v>
      </c>
      <c r="G211" s="7" t="e" vm="207">
        <v>#VALUE!</v>
      </c>
      <c r="H211" s="25" t="s">
        <v>333</v>
      </c>
      <c r="I211" s="26" t="s">
        <v>334</v>
      </c>
      <c r="J211" s="12" t="str">
        <f t="shared" si="17"/>
        <v>2022</v>
      </c>
      <c r="K211" s="6">
        <v>750</v>
      </c>
      <c r="L211" s="9">
        <f>IFERROR(VLOOKUP(B211,Downloads!B:R,17,0),"-")</f>
        <v>32000</v>
      </c>
      <c r="M211" s="50" t="s">
        <v>2978</v>
      </c>
      <c r="N211" s="50" t="s">
        <v>3278</v>
      </c>
      <c r="O211" s="1">
        <f>IFERROR(VLOOKUP(B211,Downloads!B:FA,11,0), 0)</f>
        <v>167</v>
      </c>
      <c r="P211" s="1">
        <f>IFERROR(VLOOKUP(B211,Downloads!B:FK,21,0),0)</f>
        <v>0</v>
      </c>
      <c r="Q211" s="1">
        <f>IFERROR(VLOOKUP(B211,#REF!,12,0),0)</f>
        <v>0</v>
      </c>
      <c r="R211" s="39">
        <f t="shared" si="20"/>
        <v>167</v>
      </c>
      <c r="S211" s="1" t="str">
        <f t="shared" si="18"/>
        <v>같음</v>
      </c>
      <c r="T211" s="41">
        <f t="shared" si="19"/>
        <v>5344000</v>
      </c>
    </row>
    <row r="212" spans="1:24" ht="114.75" customHeight="1">
      <c r="A212" s="16">
        <v>208</v>
      </c>
      <c r="B212" s="35" t="str">
        <f t="shared" si="21"/>
        <v>61XX401</v>
      </c>
      <c r="C212" s="33" t="s">
        <v>356</v>
      </c>
      <c r="D212" s="7" t="s">
        <v>4</v>
      </c>
      <c r="E212" s="8" t="s">
        <v>6</v>
      </c>
      <c r="F212" s="20" t="s">
        <v>21</v>
      </c>
      <c r="G212" s="7" t="e" vm="208">
        <v>#VALUE!</v>
      </c>
      <c r="H212" s="25" t="s">
        <v>352</v>
      </c>
      <c r="I212" s="26" t="s">
        <v>353</v>
      </c>
      <c r="J212" s="12" t="str">
        <f t="shared" si="17"/>
        <v/>
      </c>
      <c r="K212" s="6">
        <v>500</v>
      </c>
      <c r="L212" s="9">
        <f>IFERROR(VLOOKUP(B212,Downloads!B:R,17,0),"-")</f>
        <v>85000</v>
      </c>
      <c r="M212" s="50" t="s">
        <v>2978</v>
      </c>
      <c r="N212" s="50" t="s">
        <v>3278</v>
      </c>
      <c r="O212" s="1">
        <f>IFERROR(VLOOKUP(B212,Downloads!B:FA,11,0), 0)</f>
        <v>75</v>
      </c>
      <c r="P212" s="1">
        <f>IFERROR(VLOOKUP(B212,Downloads!B:FK,21,0),0)</f>
        <v>59000</v>
      </c>
      <c r="Q212" s="1">
        <f>IFERROR(VLOOKUP(B212,#REF!,12,0),0)</f>
        <v>0</v>
      </c>
      <c r="R212" s="39">
        <f t="shared" si="20"/>
        <v>59075</v>
      </c>
      <c r="S212" s="1" t="str">
        <f t="shared" si="18"/>
        <v>다름</v>
      </c>
      <c r="T212" s="41">
        <f t="shared" si="19"/>
        <v>5021375000</v>
      </c>
    </row>
    <row r="213" spans="1:24" ht="114.75" customHeight="1">
      <c r="A213" s="16">
        <v>209</v>
      </c>
      <c r="B213" s="35" t="str">
        <f t="shared" si="21"/>
        <v>61XX402</v>
      </c>
      <c r="C213" s="33" t="s">
        <v>357</v>
      </c>
      <c r="D213" s="7" t="s">
        <v>4</v>
      </c>
      <c r="E213" s="8" t="s">
        <v>6</v>
      </c>
      <c r="F213" s="20" t="s">
        <v>21</v>
      </c>
      <c r="G213" s="7" t="e" vm="209">
        <v>#VALUE!</v>
      </c>
      <c r="H213" s="25" t="s">
        <v>354</v>
      </c>
      <c r="I213" s="26" t="s">
        <v>355</v>
      </c>
      <c r="J213" s="12" t="str">
        <f t="shared" si="17"/>
        <v/>
      </c>
      <c r="K213" s="6">
        <v>500</v>
      </c>
      <c r="L213" s="9">
        <f>IFERROR(VLOOKUP(B213,Downloads!B:R,17,0),"-")</f>
        <v>120000</v>
      </c>
      <c r="M213" s="50" t="s">
        <v>2978</v>
      </c>
      <c r="N213" s="50" t="s">
        <v>3278</v>
      </c>
      <c r="O213" s="1">
        <f>IFERROR(VLOOKUP(B213,Downloads!B:FA,11,0), 0)</f>
        <v>64</v>
      </c>
      <c r="P213" s="1">
        <f>IFERROR(VLOOKUP(B213,Downloads!B:FK,21,0),0)</f>
        <v>84000</v>
      </c>
      <c r="Q213" s="1">
        <f>IFERROR(VLOOKUP(B213,#REF!,12,0),0)</f>
        <v>0</v>
      </c>
      <c r="R213" s="39">
        <f t="shared" si="20"/>
        <v>84064</v>
      </c>
      <c r="S213" s="1" t="str">
        <f t="shared" si="18"/>
        <v>다름</v>
      </c>
      <c r="T213" s="41">
        <f t="shared" si="19"/>
        <v>10087680000</v>
      </c>
    </row>
    <row r="214" spans="1:24" ht="114.75" customHeight="1">
      <c r="A214" s="16">
        <v>210</v>
      </c>
      <c r="B214" s="35" t="str">
        <f t="shared" si="21"/>
        <v>2120501</v>
      </c>
      <c r="C214" s="33">
        <v>2120501</v>
      </c>
      <c r="D214" s="7" t="s">
        <v>4</v>
      </c>
      <c r="E214" s="8" t="s">
        <v>2903</v>
      </c>
      <c r="F214" s="20" t="s">
        <v>21</v>
      </c>
      <c r="G214" s="7" t="e" vm="210">
        <v>#VALUE!</v>
      </c>
      <c r="H214" s="25" t="s">
        <v>2899</v>
      </c>
      <c r="I214" s="26" t="s">
        <v>2900</v>
      </c>
      <c r="J214" s="12" t="str">
        <f>IF(C214="","",
 IF(UPPER(MID(C214,3,2))="MV",
    "MV",
 IF(UPPER(MID(C214,3,2))="NV",
    "NV",
 IF(UPPER(MID(C214,3,2))="XX",
    "",
 IF(VALUE(MID(C214,3,2))&gt;50,
    "19"&amp;MID(C214,3,2),
    "20"&amp;MID(C214,3,2)
 ))))
)</f>
        <v>2020</v>
      </c>
      <c r="K214" s="6">
        <v>500</v>
      </c>
      <c r="L214" s="9">
        <f>IFERROR(VLOOKUP(B214,Downloads!B:R,17,0),"-")</f>
        <v>145000</v>
      </c>
      <c r="M214" s="50" t="s">
        <v>2979</v>
      </c>
      <c r="N214" s="50" t="s">
        <v>3279</v>
      </c>
      <c r="O214" s="1">
        <f>IFERROR(VLOOKUP(B214,Downloads!B:FA,11,0), 0)</f>
        <v>96</v>
      </c>
      <c r="P214" s="1">
        <f>IFERROR(VLOOKUP(B214,Downloads!B:FK,21,0),0)</f>
        <v>160000</v>
      </c>
      <c r="Q214" s="1">
        <f>IFERROR(VLOOKUP(B214,#REF!,12,0),0)</f>
        <v>0</v>
      </c>
      <c r="R214" s="39">
        <f>IFERROR(SUM(O214:P214)/IF(Q214&lt;=0, 1, Q214), 0)</f>
        <v>160096</v>
      </c>
      <c r="S214" s="1" t="str">
        <f>IF(OR(ISNUMBER(SEARCH("NV",C214)), ISNUMBER(SEARCH("MV",C214))),
    IF(LEFT(J214,2)=MID(C214,SEARCH("NV",C214&amp;"NV"),2),"같음","다름"),
    IF(MID(C214,3,2)=MID(J214,3,2),"같음","다름"))</f>
        <v>같음</v>
      </c>
      <c r="T214" s="41">
        <f>IFERROR((O214+P214)*L214,0)</f>
        <v>23213920000</v>
      </c>
    </row>
    <row r="215" spans="1:24" ht="114.75" customHeight="1">
      <c r="A215" s="16">
        <v>211</v>
      </c>
      <c r="B215" s="35" t="str">
        <f t="shared" si="21"/>
        <v>2120032</v>
      </c>
      <c r="C215" s="33">
        <v>2120032</v>
      </c>
      <c r="D215" s="7" t="s">
        <v>4</v>
      </c>
      <c r="E215" s="8" t="s">
        <v>2903</v>
      </c>
      <c r="F215" s="20" t="s">
        <v>21</v>
      </c>
      <c r="G215" s="7" t="e" vm="211">
        <v>#VALUE!</v>
      </c>
      <c r="H215" s="25" t="s">
        <v>2902</v>
      </c>
      <c r="I215" s="26" t="s">
        <v>2901</v>
      </c>
      <c r="J215" s="12" t="str">
        <f>IF(C215="","",
 IF(UPPER(MID(C215,3,2))="MV",
    "MV",
 IF(UPPER(MID(C215,3,2))="NV",
    "NV",
 IF(UPPER(MID(C215,3,2))="XX",
    "",
 IF(VALUE(MID(C215,3,2))&gt;50,
    "19"&amp;MID(C215,3,2),
    "20"&amp;MID(C215,3,2)
 ))))
)</f>
        <v>2020</v>
      </c>
      <c r="K215" s="6">
        <v>500</v>
      </c>
      <c r="L215" s="9">
        <f>IFERROR(VLOOKUP(B215,Downloads!B:R,17,0),"-")</f>
        <v>57000</v>
      </c>
      <c r="M215" s="50" t="s">
        <v>2979</v>
      </c>
      <c r="N215" s="50" t="s">
        <v>3279</v>
      </c>
      <c r="O215" s="1">
        <f>IFERROR(VLOOKUP(B215,Downloads!B:FA,11,0), 0)</f>
        <v>223</v>
      </c>
      <c r="P215" s="1">
        <f>IFERROR(VLOOKUP(B215,Downloads!B:FK,21,0),0)</f>
        <v>63000</v>
      </c>
      <c r="Q215" s="1">
        <f>IFERROR(VLOOKUP(B215,#REF!,12,0),0)</f>
        <v>0</v>
      </c>
      <c r="R215" s="39">
        <f>IFERROR(SUM(O215:P215)/IF(Q215&lt;=0, 1, Q215), 0)</f>
        <v>63223</v>
      </c>
      <c r="S215" s="1" t="str">
        <f>IF(OR(ISNUMBER(SEARCH("NV",C215)), ISNUMBER(SEARCH("MV",C215))),
    IF(LEFT(J215,2)=MID(C215,SEARCH("NV",C215&amp;"NV"),2),"같음","다름"),
    IF(MID(C215,3,2)=MID(J215,3,2),"같음","다름"))</f>
        <v>같음</v>
      </c>
      <c r="T215" s="41">
        <f>IFERROR((O215+P215)*L215,0)</f>
        <v>3603711000</v>
      </c>
    </row>
    <row r="216" spans="1:24" ht="114.75" customHeight="1">
      <c r="A216" s="16">
        <v>212</v>
      </c>
      <c r="B216" s="35" t="str">
        <f t="shared" si="21"/>
        <v>2918807</v>
      </c>
      <c r="C216" s="33">
        <v>2918807</v>
      </c>
      <c r="D216" s="7" t="s">
        <v>7</v>
      </c>
      <c r="E216" s="8" t="s">
        <v>152</v>
      </c>
      <c r="F216" s="20" t="s">
        <v>153</v>
      </c>
      <c r="G216" s="7" t="e" vm="212">
        <v>#VALUE!</v>
      </c>
      <c r="H216" s="25" t="s">
        <v>182</v>
      </c>
      <c r="I216" s="26" t="s">
        <v>183</v>
      </c>
      <c r="J216" s="12" t="str">
        <f t="shared" si="17"/>
        <v>2018</v>
      </c>
      <c r="K216" s="6">
        <v>750</v>
      </c>
      <c r="L216" s="9">
        <f>IFERROR(VLOOKUP(B216,Downloads!B:R,17,0),"-")</f>
        <v>165000</v>
      </c>
      <c r="M216" s="50" t="s">
        <v>2980</v>
      </c>
      <c r="N216" s="50" t="s">
        <v>3280</v>
      </c>
      <c r="O216" s="1">
        <f>IFERROR(VLOOKUP(B216,Downloads!B:FA,11,0), 0)</f>
        <v>50</v>
      </c>
      <c r="P216" s="1">
        <f>IFERROR(VLOOKUP(B216,Downloads!B:FK,21,0),0)</f>
        <v>139000</v>
      </c>
      <c r="Q216" s="1">
        <f>IFERROR(VLOOKUP(B216,#REF!,12,0),0)</f>
        <v>0</v>
      </c>
      <c r="R216" s="39">
        <f t="shared" si="20"/>
        <v>139050</v>
      </c>
      <c r="S216" s="1" t="str">
        <f t="shared" si="18"/>
        <v>같음</v>
      </c>
      <c r="T216" s="41">
        <f t="shared" si="19"/>
        <v>22943250000</v>
      </c>
      <c r="U216" s="1" t="str">
        <f>E216</f>
        <v>Mas Martinet</v>
      </c>
      <c r="V216" s="43">
        <f>SUM(T216:T217)</f>
        <v>45881550000</v>
      </c>
      <c r="W216" s="1" t="str">
        <f>D216</f>
        <v>Spain</v>
      </c>
      <c r="X216" s="41">
        <f>SUM(V216:V222)</f>
        <v>52960619000</v>
      </c>
    </row>
    <row r="217" spans="1:24" ht="114.75" customHeight="1">
      <c r="A217" s="16">
        <v>213</v>
      </c>
      <c r="B217" s="35" t="str">
        <f t="shared" si="21"/>
        <v>2917808</v>
      </c>
      <c r="C217" s="33">
        <v>2917808</v>
      </c>
      <c r="D217" s="7" t="s">
        <v>7</v>
      </c>
      <c r="E217" s="8" t="s">
        <v>152</v>
      </c>
      <c r="F217" s="20" t="s">
        <v>153</v>
      </c>
      <c r="G217" s="7" t="e" vm="213">
        <v>#VALUE!</v>
      </c>
      <c r="H217" s="25" t="s">
        <v>180</v>
      </c>
      <c r="I217" s="26" t="s">
        <v>181</v>
      </c>
      <c r="J217" s="12" t="str">
        <f t="shared" si="17"/>
        <v>2017</v>
      </c>
      <c r="K217" s="6">
        <v>750</v>
      </c>
      <c r="L217" s="9">
        <f>IFERROR(VLOOKUP(B217,Downloads!B:R,17,0),"-")</f>
        <v>165000</v>
      </c>
      <c r="M217" s="50" t="s">
        <v>2980</v>
      </c>
      <c r="N217" s="50" t="s">
        <v>3280</v>
      </c>
      <c r="O217" s="1">
        <f>IFERROR(VLOOKUP(B217,Downloads!B:FA,11,0), 0)</f>
        <v>20</v>
      </c>
      <c r="P217" s="1">
        <f>IFERROR(VLOOKUP(B217,Downloads!B:FK,21,0),0)</f>
        <v>139000</v>
      </c>
      <c r="Q217" s="1">
        <f>IFERROR(VLOOKUP(B217,#REF!,12,0),0)</f>
        <v>0</v>
      </c>
      <c r="R217" s="39">
        <f t="shared" si="20"/>
        <v>139020</v>
      </c>
      <c r="S217" s="1" t="str">
        <f t="shared" si="18"/>
        <v>같음</v>
      </c>
      <c r="T217" s="41">
        <f t="shared" si="19"/>
        <v>22938300000</v>
      </c>
    </row>
    <row r="218" spans="1:24" ht="114.75" customHeight="1">
      <c r="A218" s="16">
        <v>214</v>
      </c>
      <c r="B218" s="35" t="str">
        <f t="shared" si="21"/>
        <v>1916401</v>
      </c>
      <c r="C218" s="33">
        <v>1916401</v>
      </c>
      <c r="D218" s="7" t="s">
        <v>7</v>
      </c>
      <c r="E218" s="8" t="s">
        <v>214</v>
      </c>
      <c r="F218" s="20" t="s">
        <v>188</v>
      </c>
      <c r="G218" s="7" t="e" vm="214">
        <v>#VALUE!</v>
      </c>
      <c r="H218" s="25" t="s">
        <v>215</v>
      </c>
      <c r="I218" s="26" t="s">
        <v>216</v>
      </c>
      <c r="J218" s="12" t="str">
        <f t="shared" si="17"/>
        <v>2016</v>
      </c>
      <c r="K218" s="6">
        <v>750</v>
      </c>
      <c r="L218" s="9">
        <f>IFERROR(VLOOKUP(B218,Downloads!B:R,17,0),"-")</f>
        <v>60000</v>
      </c>
      <c r="M218" s="50" t="s">
        <v>2981</v>
      </c>
      <c r="N218" s="50" t="s">
        <v>3281</v>
      </c>
      <c r="O218" s="1">
        <f>IFERROR(VLOOKUP(B218,Downloads!B:FA,11,0), 0)</f>
        <v>38</v>
      </c>
      <c r="P218" s="1">
        <f>IFERROR(VLOOKUP(B218,Downloads!B:FK,21,0),0)</f>
        <v>66000</v>
      </c>
      <c r="Q218" s="1">
        <f>IFERROR(VLOOKUP(B218,#REF!,12,0),0)</f>
        <v>0</v>
      </c>
      <c r="R218" s="39">
        <f t="shared" si="20"/>
        <v>66038</v>
      </c>
      <c r="S218" s="1" t="str">
        <f t="shared" si="18"/>
        <v>같음</v>
      </c>
      <c r="T218" s="41">
        <f t="shared" si="19"/>
        <v>3962280000</v>
      </c>
      <c r="U218" s="1" t="str">
        <f>E218</f>
        <v>Juve y Camps</v>
      </c>
      <c r="V218" s="43">
        <f>SUM(T218:T218)</f>
        <v>3962280000</v>
      </c>
    </row>
    <row r="219" spans="1:24" ht="114.75" customHeight="1">
      <c r="A219" s="16">
        <v>215</v>
      </c>
      <c r="B219" s="35" t="str">
        <f t="shared" si="21"/>
        <v>2918810</v>
      </c>
      <c r="C219" s="33">
        <v>2918810</v>
      </c>
      <c r="D219" s="7" t="s">
        <v>7</v>
      </c>
      <c r="E219" s="8" t="s">
        <v>187</v>
      </c>
      <c r="F219" s="20" t="s">
        <v>188</v>
      </c>
      <c r="G219" s="7" t="e" vm="215">
        <v>#VALUE!</v>
      </c>
      <c r="H219" s="25" t="s">
        <v>189</v>
      </c>
      <c r="I219" s="26" t="s">
        <v>190</v>
      </c>
      <c r="J219" s="12" t="str">
        <f t="shared" si="17"/>
        <v>2018</v>
      </c>
      <c r="K219" s="6">
        <v>750</v>
      </c>
      <c r="L219" s="9">
        <f>IFERROR(VLOOKUP(B219,Downloads!B:R,17,0),"-")</f>
        <v>44000</v>
      </c>
      <c r="M219" s="50" t="s">
        <v>2982</v>
      </c>
      <c r="N219" s="50" t="s">
        <v>3282</v>
      </c>
      <c r="O219" s="1">
        <f>IFERROR(VLOOKUP(B219,Downloads!B:FA,11,0), 0)</f>
        <v>252</v>
      </c>
      <c r="P219" s="1">
        <f>IFERROR(VLOOKUP(B219,Downloads!B:FK,21,0),0)</f>
        <v>49000</v>
      </c>
      <c r="Q219" s="1">
        <f>IFERROR(VLOOKUP(B219,#REF!,12,0),0)</f>
        <v>0</v>
      </c>
      <c r="R219" s="39">
        <f t="shared" si="20"/>
        <v>49252</v>
      </c>
      <c r="S219" s="1" t="str">
        <f t="shared" si="18"/>
        <v>같음</v>
      </c>
      <c r="T219" s="41">
        <f t="shared" si="19"/>
        <v>2167088000</v>
      </c>
      <c r="U219" s="1" t="str">
        <f>E219</f>
        <v>Sumarroca</v>
      </c>
      <c r="V219" s="43">
        <f>SUM(T219:T221)</f>
        <v>3116789000</v>
      </c>
    </row>
    <row r="220" spans="1:24" ht="114.75" customHeight="1">
      <c r="A220" s="16">
        <v>216</v>
      </c>
      <c r="B220" s="35" t="str">
        <f t="shared" si="21"/>
        <v>2916809</v>
      </c>
      <c r="C220" s="33">
        <v>2916809</v>
      </c>
      <c r="D220" s="7" t="s">
        <v>7</v>
      </c>
      <c r="E220" s="8" t="s">
        <v>187</v>
      </c>
      <c r="F220" s="20" t="s">
        <v>188</v>
      </c>
      <c r="G220" s="7" t="e" vm="216">
        <v>#VALUE!</v>
      </c>
      <c r="H220" s="25" t="s">
        <v>192</v>
      </c>
      <c r="I220" s="26" t="s">
        <v>191</v>
      </c>
      <c r="J220" s="12" t="str">
        <f t="shared" si="17"/>
        <v>2016</v>
      </c>
      <c r="K220" s="6">
        <v>750</v>
      </c>
      <c r="L220" s="9">
        <f>IFERROR(VLOOKUP(B220,Downloads!B:R,17,0),"-")</f>
        <v>24000</v>
      </c>
      <c r="M220" s="50" t="s">
        <v>2982</v>
      </c>
      <c r="N220" s="50" t="s">
        <v>3282</v>
      </c>
      <c r="O220" s="1">
        <f>IFERROR(VLOOKUP(B220,Downloads!B:FA,11,0), 0)</f>
        <v>41</v>
      </c>
      <c r="P220" s="1">
        <f>IFERROR(VLOOKUP(B220,Downloads!B:FK,21,0),0)</f>
        <v>26000</v>
      </c>
      <c r="Q220" s="1">
        <f>IFERROR(VLOOKUP(B220,#REF!,12,0),0)</f>
        <v>0</v>
      </c>
      <c r="R220" s="39">
        <f t="shared" si="20"/>
        <v>26041</v>
      </c>
      <c r="S220" s="1" t="str">
        <f t="shared" si="18"/>
        <v>같음</v>
      </c>
      <c r="T220" s="41">
        <f t="shared" si="19"/>
        <v>624984000</v>
      </c>
    </row>
    <row r="221" spans="1:24" ht="114.75" customHeight="1">
      <c r="A221" s="16">
        <v>217</v>
      </c>
      <c r="B221" s="35" t="str">
        <f t="shared" si="21"/>
        <v>3919802</v>
      </c>
      <c r="C221" s="33">
        <v>3919802</v>
      </c>
      <c r="D221" s="7" t="s">
        <v>7</v>
      </c>
      <c r="E221" s="8" t="s">
        <v>187</v>
      </c>
      <c r="F221" s="20" t="s">
        <v>188</v>
      </c>
      <c r="G221" s="7" t="e" vm="217">
        <v>#VALUE!</v>
      </c>
      <c r="H221" s="25" t="s">
        <v>193</v>
      </c>
      <c r="I221" s="26" t="s">
        <v>194</v>
      </c>
      <c r="J221" s="12" t="str">
        <f t="shared" si="17"/>
        <v>2019</v>
      </c>
      <c r="K221" s="6">
        <v>750</v>
      </c>
      <c r="L221" s="9">
        <f>IFERROR(VLOOKUP(B221,Downloads!B:R,17,0),"-")</f>
        <v>17000</v>
      </c>
      <c r="M221" s="50" t="s">
        <v>2982</v>
      </c>
      <c r="N221" s="50" t="s">
        <v>3282</v>
      </c>
      <c r="O221" s="1">
        <f>IFERROR(VLOOKUP(B221,Downloads!B:FA,11,0), 0)</f>
        <v>101</v>
      </c>
      <c r="P221" s="1">
        <f>IFERROR(VLOOKUP(B221,Downloads!B:FK,21,0),0)</f>
        <v>19000</v>
      </c>
      <c r="Q221" s="1">
        <f>IFERROR(VLOOKUP(B221,#REF!,12,0),0)</f>
        <v>0</v>
      </c>
      <c r="R221" s="39">
        <f t="shared" si="20"/>
        <v>19101</v>
      </c>
      <c r="S221" s="1" t="str">
        <f t="shared" si="18"/>
        <v>같음</v>
      </c>
      <c r="T221" s="41">
        <f t="shared" si="19"/>
        <v>324717000</v>
      </c>
    </row>
    <row r="222" spans="1:24" ht="114.75" customHeight="1">
      <c r="A222" s="16">
        <v>218</v>
      </c>
      <c r="B222" s="35" t="str">
        <f t="shared" si="21"/>
        <v>39NV001</v>
      </c>
      <c r="C222" s="33" t="s">
        <v>726</v>
      </c>
      <c r="D222" s="7" t="s">
        <v>7</v>
      </c>
      <c r="E222" s="8" t="s">
        <v>729</v>
      </c>
      <c r="F222" s="20" t="s">
        <v>730</v>
      </c>
      <c r="G222" s="7" t="e" vm="218">
        <v>#VALUE!</v>
      </c>
      <c r="H222" s="25" t="s">
        <v>727</v>
      </c>
      <c r="I222" s="26" t="s">
        <v>728</v>
      </c>
      <c r="J222" s="12" t="str">
        <f t="shared" si="17"/>
        <v>NV</v>
      </c>
      <c r="K222" s="6">
        <v>750</v>
      </c>
      <c r="L222" s="9">
        <f>IFERROR(VLOOKUP(B222,Downloads!B:R,17,0),"-")</f>
        <v>8000</v>
      </c>
      <c r="M222" s="50" t="s">
        <v>2983</v>
      </c>
      <c r="N222" s="50" t="s">
        <v>3283</v>
      </c>
      <c r="O222" s="1">
        <f>IFERROR(VLOOKUP(B222,Downloads!B:FA,11,0), 0)</f>
        <v>477</v>
      </c>
      <c r="P222" s="1">
        <f>IFERROR(VLOOKUP(B222,Downloads!B:FK,21,0),0)</f>
        <v>9000</v>
      </c>
      <c r="Q222" s="1">
        <f>IFERROR(VLOOKUP(B222,#REF!,12,0),0)</f>
        <v>0</v>
      </c>
      <c r="R222" s="39">
        <f t="shared" si="20"/>
        <v>9477</v>
      </c>
      <c r="S222" s="1" t="str">
        <f t="shared" si="18"/>
        <v>같음</v>
      </c>
      <c r="T222" s="41">
        <f t="shared" si="19"/>
        <v>75816000</v>
      </c>
    </row>
    <row r="223" spans="1:24" ht="114.75" customHeight="1">
      <c r="A223" s="16">
        <v>219</v>
      </c>
      <c r="B223" s="35" t="str">
        <f t="shared" si="21"/>
        <v>2C19001</v>
      </c>
      <c r="C223" s="33" t="s">
        <v>292</v>
      </c>
      <c r="D223" s="7" t="s">
        <v>8</v>
      </c>
      <c r="E223" s="8" t="s">
        <v>197</v>
      </c>
      <c r="F223" s="20" t="s">
        <v>198</v>
      </c>
      <c r="G223" s="7" t="e" vm="219">
        <v>#VALUE!</v>
      </c>
      <c r="H223" s="25" t="s">
        <v>196</v>
      </c>
      <c r="I223" s="26" t="s">
        <v>195</v>
      </c>
      <c r="J223" s="12" t="str">
        <f t="shared" si="17"/>
        <v>2019</v>
      </c>
      <c r="K223" s="6">
        <v>750</v>
      </c>
      <c r="L223" s="9">
        <f>IFERROR(VLOOKUP(B223,Downloads!B:R,17,0),"-")</f>
        <v>53000</v>
      </c>
      <c r="M223" s="50" t="s">
        <v>2984</v>
      </c>
      <c r="N223" s="50" t="s">
        <v>3284</v>
      </c>
      <c r="O223" s="1">
        <f>IFERROR(VLOOKUP(B223,Downloads!B:FA,11,0), 0)</f>
        <v>77</v>
      </c>
      <c r="P223" s="1">
        <f>IFERROR(VLOOKUP(B223,Downloads!B:FK,21,0),0)</f>
        <v>58000</v>
      </c>
      <c r="Q223" s="1">
        <f>IFERROR(VLOOKUP(B223,#REF!,12,0),0)</f>
        <v>0</v>
      </c>
      <c r="R223" s="39">
        <f t="shared" si="20"/>
        <v>58077</v>
      </c>
      <c r="S223" s="1" t="str">
        <f t="shared" si="18"/>
        <v>같음</v>
      </c>
      <c r="T223" s="41">
        <f t="shared" si="19"/>
        <v>3078081000</v>
      </c>
      <c r="U223" s="1" t="str">
        <f>E223</f>
        <v>Conceito</v>
      </c>
      <c r="V223" s="43">
        <f>SUM(T223:T225)</f>
        <v>4146335000</v>
      </c>
      <c r="W223" s="1" t="str">
        <f>D223</f>
        <v>Portugal</v>
      </c>
      <c r="X223" s="41">
        <f>(SUM(V223:V260))</f>
        <v>2226131026000</v>
      </c>
    </row>
    <row r="224" spans="1:24" ht="114.75" customHeight="1">
      <c r="A224" s="16">
        <v>220</v>
      </c>
      <c r="B224" s="35" t="str">
        <f t="shared" si="21"/>
        <v>2C17801</v>
      </c>
      <c r="C224" s="33" t="s">
        <v>293</v>
      </c>
      <c r="D224" s="7" t="s">
        <v>8</v>
      </c>
      <c r="E224" s="8" t="s">
        <v>197</v>
      </c>
      <c r="F224" s="20" t="s">
        <v>198</v>
      </c>
      <c r="G224" s="7" t="e" vm="220">
        <v>#VALUE!</v>
      </c>
      <c r="H224" s="25" t="s">
        <v>200</v>
      </c>
      <c r="I224" s="26" t="s">
        <v>199</v>
      </c>
      <c r="J224" s="12" t="str">
        <f t="shared" si="17"/>
        <v>2017</v>
      </c>
      <c r="K224" s="6">
        <v>750</v>
      </c>
      <c r="L224" s="9">
        <f>IFERROR(VLOOKUP(B224,Downloads!B:R,17,0),"-")</f>
        <v>22000</v>
      </c>
      <c r="M224" s="50" t="s">
        <v>2984</v>
      </c>
      <c r="N224" s="50" t="s">
        <v>3284</v>
      </c>
      <c r="O224" s="1">
        <f>IFERROR(VLOOKUP(B224,Downloads!B:FA,11,0), 0)</f>
        <v>92</v>
      </c>
      <c r="P224" s="1">
        <f>IFERROR(VLOOKUP(B224,Downloads!B:FK,21,0),0)</f>
        <v>24000</v>
      </c>
      <c r="Q224" s="1">
        <f>IFERROR(VLOOKUP(B224,#REF!,12,0),0)</f>
        <v>0</v>
      </c>
      <c r="R224" s="39">
        <f t="shared" si="20"/>
        <v>24092</v>
      </c>
      <c r="S224" s="1" t="str">
        <f t="shared" si="18"/>
        <v>같음</v>
      </c>
      <c r="T224" s="41">
        <f t="shared" si="19"/>
        <v>530024000</v>
      </c>
    </row>
    <row r="225" spans="1:22" ht="114.75" customHeight="1">
      <c r="A225" s="16">
        <v>221</v>
      </c>
      <c r="B225" s="35" t="str">
        <f t="shared" si="21"/>
        <v>3C19801</v>
      </c>
      <c r="C225" s="33" t="s">
        <v>294</v>
      </c>
      <c r="D225" s="7" t="s">
        <v>8</v>
      </c>
      <c r="E225" s="8" t="s">
        <v>197</v>
      </c>
      <c r="F225" s="20" t="s">
        <v>198</v>
      </c>
      <c r="G225" s="7" t="e" vm="221">
        <v>#VALUE!</v>
      </c>
      <c r="H225" s="25" t="s">
        <v>202</v>
      </c>
      <c r="I225" s="26" t="s">
        <v>201</v>
      </c>
      <c r="J225" s="12" t="str">
        <f t="shared" ref="J225:J288" si="22">IF(C225="","",
 IF(UPPER(MID(C225,3,2))="MV",
    "MV",
 IF(UPPER(MID(C225,3,2))="NV",
    "NV",
 IF(UPPER(MID(C225,3,2))="XX",
    "",
 IF(VALUE(MID(C225,3,2))&gt;50,
    "19"&amp;MID(C225,3,2),
    "20"&amp;MID(C225,3,2)
 ))))
)</f>
        <v>2019</v>
      </c>
      <c r="K225" s="6">
        <v>750</v>
      </c>
      <c r="L225" s="9">
        <f>IFERROR(VLOOKUP(B225,Downloads!B:R,17,0),"-")</f>
        <v>22000</v>
      </c>
      <c r="M225" s="50" t="s">
        <v>2984</v>
      </c>
      <c r="N225" s="50" t="s">
        <v>3284</v>
      </c>
      <c r="O225" s="1">
        <f>IFERROR(VLOOKUP(B225,Downloads!B:FA,11,0), 0)</f>
        <v>465</v>
      </c>
      <c r="P225" s="1">
        <f>IFERROR(VLOOKUP(B225,Downloads!B:FK,21,0),0)</f>
        <v>24000</v>
      </c>
      <c r="Q225" s="1">
        <f>IFERROR(VLOOKUP(B225,#REF!,12,0),0)</f>
        <v>0</v>
      </c>
      <c r="R225" s="39">
        <f t="shared" si="20"/>
        <v>24465</v>
      </c>
      <c r="S225" s="1" t="str">
        <f t="shared" ref="S225:S288" si="23">IF(OR(ISNUMBER(SEARCH("NV",C225)), ISNUMBER(SEARCH("MV",C225))),
    IF(LEFT(J225,2)=MID(C225,SEARCH("NV",C225&amp;"NV"),2),"같음","다름"),
    IF(MID(C225,3,2)=MID(J225,3,2),"같음","다름"))</f>
        <v>같음</v>
      </c>
      <c r="T225" s="41">
        <f t="shared" ref="T225:T288" si="24">IFERROR((O225+P225)*L225,0)</f>
        <v>538230000</v>
      </c>
    </row>
    <row r="226" spans="1:22" ht="114.75" customHeight="1">
      <c r="A226" s="16">
        <v>222</v>
      </c>
      <c r="B226" s="35" t="str">
        <f t="shared" si="21"/>
        <v>AC74001</v>
      </c>
      <c r="C226" s="33" t="s">
        <v>512</v>
      </c>
      <c r="D226" s="7" t="s">
        <v>8</v>
      </c>
      <c r="E226" s="8" t="s">
        <v>266</v>
      </c>
      <c r="F226" s="20" t="s">
        <v>19</v>
      </c>
      <c r="G226" s="7" t="e" vm="222">
        <v>#VALUE!</v>
      </c>
      <c r="H226" s="25" t="s">
        <v>392</v>
      </c>
      <c r="I226" s="26" t="s">
        <v>804</v>
      </c>
      <c r="J226" s="12" t="str">
        <f t="shared" si="22"/>
        <v>1974</v>
      </c>
      <c r="K226" s="6">
        <v>750</v>
      </c>
      <c r="L226" s="9">
        <f>IFERROR(VLOOKUP(B226,Downloads!B:R,17,0),"-")</f>
        <v>600000</v>
      </c>
      <c r="M226" s="50" t="s">
        <v>2985</v>
      </c>
      <c r="N226" s="50" t="s">
        <v>3285</v>
      </c>
      <c r="O226" s="1">
        <f>IFERROR(VLOOKUP(B226,Downloads!B:FA,11,0), 0)</f>
        <v>0</v>
      </c>
      <c r="P226" s="1">
        <f>IFERROR(VLOOKUP(B226,Downloads!B:FK,21,0),0)</f>
        <v>660000</v>
      </c>
      <c r="Q226" s="1">
        <f>IFERROR(VLOOKUP(B226,#REF!,12,0),0)</f>
        <v>0</v>
      </c>
      <c r="R226" s="39">
        <f t="shared" si="20"/>
        <v>660000</v>
      </c>
      <c r="S226" s="1" t="str">
        <f t="shared" si="23"/>
        <v>같음</v>
      </c>
      <c r="T226" s="41">
        <f t="shared" si="24"/>
        <v>396000000000</v>
      </c>
      <c r="U226" s="1" t="str">
        <f>E226</f>
        <v xml:space="preserve">Graham's Port </v>
      </c>
      <c r="V226" s="43">
        <f>SUM(T226:T245)</f>
        <v>2095076629000</v>
      </c>
    </row>
    <row r="227" spans="1:22" ht="114.75" customHeight="1">
      <c r="A227" s="16">
        <v>223</v>
      </c>
      <c r="B227" s="35" t="str">
        <f t="shared" si="21"/>
        <v>AC97401</v>
      </c>
      <c r="C227" s="33" t="s">
        <v>836</v>
      </c>
      <c r="D227" s="7" t="s">
        <v>8</v>
      </c>
      <c r="E227" s="8" t="s">
        <v>266</v>
      </c>
      <c r="F227" s="20" t="s">
        <v>19</v>
      </c>
      <c r="G227" s="7" t="e" vm="223">
        <v>#VALUE!</v>
      </c>
      <c r="H227" s="25" t="s">
        <v>566</v>
      </c>
      <c r="I227" s="26" t="s">
        <v>807</v>
      </c>
      <c r="J227" s="12" t="str">
        <f t="shared" si="22"/>
        <v>1997</v>
      </c>
      <c r="K227" s="6">
        <v>750</v>
      </c>
      <c r="L227" s="9">
        <f>IFERROR(VLOOKUP(B227,Downloads!B:R,17,0),"-")</f>
        <v>220000</v>
      </c>
      <c r="M227" s="50" t="s">
        <v>2985</v>
      </c>
      <c r="N227" s="50" t="s">
        <v>3285</v>
      </c>
      <c r="O227" s="1">
        <f>IFERROR(VLOOKUP(B227,Downloads!B:FA,11,0), 0)</f>
        <v>-2</v>
      </c>
      <c r="P227" s="1">
        <f>IFERROR(VLOOKUP(B227,Downloads!B:FK,21,0),0)</f>
        <v>250000</v>
      </c>
      <c r="Q227" s="1">
        <f>IFERROR(VLOOKUP(B227,#REF!,12,0),0)</f>
        <v>0</v>
      </c>
      <c r="R227" s="39">
        <f t="shared" si="20"/>
        <v>249998</v>
      </c>
      <c r="S227" s="1" t="str">
        <f t="shared" si="23"/>
        <v>같음</v>
      </c>
      <c r="T227" s="41">
        <f t="shared" si="24"/>
        <v>54999560000</v>
      </c>
    </row>
    <row r="228" spans="1:22" ht="114.75" customHeight="1">
      <c r="A228" s="16">
        <v>224</v>
      </c>
      <c r="B228" s="35" t="str">
        <f t="shared" si="21"/>
        <v>AC21402</v>
      </c>
      <c r="C228" s="33" t="s">
        <v>805</v>
      </c>
      <c r="D228" s="7" t="s">
        <v>8</v>
      </c>
      <c r="E228" s="8" t="s">
        <v>266</v>
      </c>
      <c r="F228" s="20" t="s">
        <v>19</v>
      </c>
      <c r="G228" s="7" t="e" vm="224">
        <v>#VALUE!</v>
      </c>
      <c r="H228" s="25" t="s">
        <v>806</v>
      </c>
      <c r="I228" s="26" t="s">
        <v>803</v>
      </c>
      <c r="J228" s="12" t="str">
        <f t="shared" si="22"/>
        <v>2021</v>
      </c>
      <c r="K228" s="6">
        <v>750</v>
      </c>
      <c r="L228" s="9">
        <f>IFERROR(VLOOKUP(B228,Downloads!B:R,17,0),"-")</f>
        <v>550000</v>
      </c>
      <c r="M228" s="50" t="s">
        <v>2985</v>
      </c>
      <c r="N228" s="50" t="s">
        <v>3285</v>
      </c>
      <c r="O228" s="1">
        <f>IFERROR(VLOOKUP(B228,Downloads!B:FA,11,0), 0)</f>
        <v>26</v>
      </c>
      <c r="P228" s="1">
        <f>IFERROR(VLOOKUP(B228,Downloads!B:FK,21,0),0)</f>
        <v>610000</v>
      </c>
      <c r="Q228" s="1">
        <f>IFERROR(VLOOKUP(B228,#REF!,12,0),0)</f>
        <v>0</v>
      </c>
      <c r="R228" s="39">
        <f t="shared" si="20"/>
        <v>610026</v>
      </c>
      <c r="S228" s="1" t="str">
        <f t="shared" si="23"/>
        <v>같음</v>
      </c>
      <c r="T228" s="41">
        <f t="shared" si="24"/>
        <v>335514300000</v>
      </c>
    </row>
    <row r="229" spans="1:22" ht="114.75" customHeight="1">
      <c r="A229" s="16">
        <v>225</v>
      </c>
      <c r="B229" s="35" t="str">
        <f t="shared" si="21"/>
        <v>AC20001</v>
      </c>
      <c r="C229" s="33" t="s">
        <v>514</v>
      </c>
      <c r="D229" s="7" t="s">
        <v>8</v>
      </c>
      <c r="E229" s="8" t="s">
        <v>266</v>
      </c>
      <c r="F229" s="20" t="s">
        <v>19</v>
      </c>
      <c r="G229" s="7" t="e" vm="225">
        <v>#VALUE!</v>
      </c>
      <c r="H229" s="25" t="s">
        <v>368</v>
      </c>
      <c r="I229" s="26" t="s">
        <v>801</v>
      </c>
      <c r="J229" s="12" t="str">
        <f t="shared" si="22"/>
        <v>2020</v>
      </c>
      <c r="K229" s="6">
        <v>750</v>
      </c>
      <c r="L229" s="9">
        <f>IFERROR(VLOOKUP(B229,Downloads!B:R,17,0),"-")</f>
        <v>400000</v>
      </c>
      <c r="M229" s="50" t="s">
        <v>2985</v>
      </c>
      <c r="N229" s="50" t="s">
        <v>3285</v>
      </c>
      <c r="O229" s="1">
        <f>IFERROR(VLOOKUP(B229,Downloads!B:FA,11,0), 0)</f>
        <v>18</v>
      </c>
      <c r="P229" s="1">
        <f>IFERROR(VLOOKUP(B229,Downloads!B:FK,21,0),0)</f>
        <v>440000</v>
      </c>
      <c r="Q229" s="1">
        <f>IFERROR(VLOOKUP(B229,#REF!,12,0),0)</f>
        <v>0</v>
      </c>
      <c r="R229" s="39">
        <f t="shared" si="20"/>
        <v>440018</v>
      </c>
      <c r="S229" s="1" t="str">
        <f t="shared" si="23"/>
        <v>같음</v>
      </c>
      <c r="T229" s="41">
        <f t="shared" si="24"/>
        <v>176007200000</v>
      </c>
    </row>
    <row r="230" spans="1:22" ht="114.75" customHeight="1">
      <c r="A230" s="16">
        <v>226</v>
      </c>
      <c r="B230" s="35" t="str">
        <f t="shared" si="21"/>
        <v>AC94001</v>
      </c>
      <c r="C230" s="33" t="s">
        <v>798</v>
      </c>
      <c r="D230" s="7" t="s">
        <v>8</v>
      </c>
      <c r="E230" s="8" t="s">
        <v>266</v>
      </c>
      <c r="F230" s="20" t="s">
        <v>19</v>
      </c>
      <c r="G230" s="7" t="e" vm="226">
        <v>#VALUE!</v>
      </c>
      <c r="H230" s="25" t="s">
        <v>802</v>
      </c>
      <c r="I230" s="26" t="s">
        <v>799</v>
      </c>
      <c r="J230" s="12" t="str">
        <f t="shared" si="22"/>
        <v>1994</v>
      </c>
      <c r="K230" s="6">
        <v>750</v>
      </c>
      <c r="L230" s="9">
        <f>IFERROR(VLOOKUP(B230,Downloads!B:R,17,0),"-")</f>
        <v>300000</v>
      </c>
      <c r="M230" s="50" t="s">
        <v>2985</v>
      </c>
      <c r="N230" s="50" t="s">
        <v>3285</v>
      </c>
      <c r="O230" s="1">
        <f>IFERROR(VLOOKUP(B230,Downloads!B:FA,11,0), 0)</f>
        <v>61</v>
      </c>
      <c r="P230" s="1">
        <f>IFERROR(VLOOKUP(B230,Downloads!B:FK,21,0),0)</f>
        <v>330000</v>
      </c>
      <c r="Q230" s="1">
        <f>IFERROR(VLOOKUP(B230,#REF!,12,0),0)</f>
        <v>0</v>
      </c>
      <c r="R230" s="39">
        <f t="shared" si="20"/>
        <v>330061</v>
      </c>
      <c r="S230" s="1" t="str">
        <f t="shared" si="23"/>
        <v>같음</v>
      </c>
      <c r="T230" s="41">
        <f t="shared" si="24"/>
        <v>99018300000</v>
      </c>
    </row>
    <row r="231" spans="1:22" ht="114.75" customHeight="1">
      <c r="A231" s="16">
        <v>227</v>
      </c>
      <c r="B231" s="35" t="str">
        <f t="shared" si="21"/>
        <v>AC00003</v>
      </c>
      <c r="C231" s="33" t="s">
        <v>513</v>
      </c>
      <c r="D231" s="7" t="s">
        <v>8</v>
      </c>
      <c r="E231" s="8" t="s">
        <v>266</v>
      </c>
      <c r="F231" s="20" t="s">
        <v>19</v>
      </c>
      <c r="G231" s="7" t="e" vm="227">
        <v>#VALUE!</v>
      </c>
      <c r="H231" s="25" t="s">
        <v>367</v>
      </c>
      <c r="I231" s="26" t="s">
        <v>800</v>
      </c>
      <c r="J231" s="12" t="str">
        <f t="shared" si="22"/>
        <v>2000</v>
      </c>
      <c r="K231" s="6">
        <v>750</v>
      </c>
      <c r="L231" s="9">
        <f>IFERROR(VLOOKUP(B231,Downloads!B:R,17,0),"-")</f>
        <v>227000</v>
      </c>
      <c r="M231" s="50" t="s">
        <v>2985</v>
      </c>
      <c r="N231" s="50" t="s">
        <v>3285</v>
      </c>
      <c r="O231" s="1">
        <f>IFERROR(VLOOKUP(B231,Downloads!B:FA,11,0), 0)</f>
        <v>209</v>
      </c>
      <c r="P231" s="1">
        <f>IFERROR(VLOOKUP(B231,Downloads!B:FK,21,0),0)</f>
        <v>230000</v>
      </c>
      <c r="Q231" s="1">
        <f>IFERROR(VLOOKUP(B231,#REF!,12,0),0)</f>
        <v>0</v>
      </c>
      <c r="R231" s="39">
        <f t="shared" si="20"/>
        <v>230209</v>
      </c>
      <c r="S231" s="1" t="str">
        <f t="shared" si="23"/>
        <v>같음</v>
      </c>
      <c r="T231" s="41">
        <f t="shared" si="24"/>
        <v>52257443000</v>
      </c>
    </row>
    <row r="232" spans="1:22" ht="114.75" customHeight="1">
      <c r="A232" s="16">
        <v>228</v>
      </c>
      <c r="B232" s="35" t="str">
        <f t="shared" si="21"/>
        <v>ACXX036</v>
      </c>
      <c r="C232" s="33" t="s">
        <v>796</v>
      </c>
      <c r="D232" s="7" t="s">
        <v>8</v>
      </c>
      <c r="E232" s="8" t="s">
        <v>266</v>
      </c>
      <c r="F232" s="20" t="s">
        <v>19</v>
      </c>
      <c r="G232" s="7" t="e" vm="228">
        <v>#VALUE!</v>
      </c>
      <c r="H232" s="25" t="s">
        <v>632</v>
      </c>
      <c r="I232" s="26" t="s">
        <v>633</v>
      </c>
      <c r="J232" s="12" t="str">
        <f t="shared" si="22"/>
        <v/>
      </c>
      <c r="K232" s="6">
        <v>750</v>
      </c>
      <c r="L232" s="9">
        <f>IFERROR(VLOOKUP(B232,Downloads!B:R,17,0),"-")</f>
        <v>800000</v>
      </c>
      <c r="M232" s="50" t="s">
        <v>2985</v>
      </c>
      <c r="N232" s="50" t="s">
        <v>3285</v>
      </c>
      <c r="O232" s="1">
        <f>IFERROR(VLOOKUP(B232,Downloads!B:FA,11,0), 0)</f>
        <v>3</v>
      </c>
      <c r="P232" s="1">
        <f>IFERROR(VLOOKUP(B232,Downloads!B:FK,21,0),0)</f>
        <v>880000</v>
      </c>
      <c r="Q232" s="1">
        <f>IFERROR(VLOOKUP(B232,#REF!,12,0),0)</f>
        <v>0</v>
      </c>
      <c r="R232" s="39">
        <f t="shared" si="20"/>
        <v>880003</v>
      </c>
      <c r="S232" s="1" t="str">
        <f t="shared" si="23"/>
        <v>다름</v>
      </c>
      <c r="T232" s="41">
        <f t="shared" si="24"/>
        <v>704002400000</v>
      </c>
    </row>
    <row r="233" spans="1:22" ht="114.75" customHeight="1">
      <c r="A233" s="16">
        <v>229</v>
      </c>
      <c r="B233" s="35" t="str">
        <f t="shared" si="21"/>
        <v>ACXX023</v>
      </c>
      <c r="C233" s="33" t="s">
        <v>295</v>
      </c>
      <c r="D233" s="7" t="s">
        <v>8</v>
      </c>
      <c r="E233" s="8" t="s">
        <v>266</v>
      </c>
      <c r="F233" s="20" t="s">
        <v>19</v>
      </c>
      <c r="G233" s="7" t="e" vm="229">
        <v>#VALUE!</v>
      </c>
      <c r="H233" s="25" t="s">
        <v>267</v>
      </c>
      <c r="I233" s="26" t="s">
        <v>268</v>
      </c>
      <c r="J233" s="12" t="str">
        <f t="shared" si="22"/>
        <v/>
      </c>
      <c r="K233" s="6">
        <v>750</v>
      </c>
      <c r="L233" s="9">
        <f>IFERROR(VLOOKUP(B233,Downloads!B:R,17,0),"-")</f>
        <v>400000</v>
      </c>
      <c r="M233" s="50" t="s">
        <v>2985</v>
      </c>
      <c r="N233" s="50" t="s">
        <v>3285</v>
      </c>
      <c r="O233" s="1">
        <f>IFERROR(VLOOKUP(B233,Downloads!B:FA,11,0), 0)</f>
        <v>20</v>
      </c>
      <c r="P233" s="1">
        <f>IFERROR(VLOOKUP(B233,Downloads!B:FK,21,0),0)</f>
        <v>450000</v>
      </c>
      <c r="Q233" s="1">
        <f>IFERROR(VLOOKUP(B233,#REF!,12,0),0)</f>
        <v>0</v>
      </c>
      <c r="R233" s="39">
        <f t="shared" si="20"/>
        <v>450020</v>
      </c>
      <c r="S233" s="1" t="str">
        <f t="shared" si="23"/>
        <v>다름</v>
      </c>
      <c r="T233" s="41">
        <f t="shared" si="24"/>
        <v>180008000000</v>
      </c>
    </row>
    <row r="234" spans="1:22" ht="114.75" customHeight="1">
      <c r="A234" s="16">
        <v>230</v>
      </c>
      <c r="B234" s="35" t="str">
        <f t="shared" si="21"/>
        <v>ACXX007</v>
      </c>
      <c r="C234" s="33" t="s">
        <v>296</v>
      </c>
      <c r="D234" s="7" t="s">
        <v>8</v>
      </c>
      <c r="E234" s="8" t="s">
        <v>266</v>
      </c>
      <c r="F234" s="20" t="s">
        <v>19</v>
      </c>
      <c r="G234" s="7" t="e" vm="230">
        <v>#VALUE!</v>
      </c>
      <c r="H234" s="25" t="s">
        <v>269</v>
      </c>
      <c r="I234" s="26" t="s">
        <v>270</v>
      </c>
      <c r="J234" s="12" t="str">
        <f t="shared" si="22"/>
        <v/>
      </c>
      <c r="K234" s="6">
        <v>750</v>
      </c>
      <c r="L234" s="9">
        <f>IFERROR(VLOOKUP(B234,Downloads!B:R,17,0),"-")</f>
        <v>230000</v>
      </c>
      <c r="M234" s="50" t="s">
        <v>2985</v>
      </c>
      <c r="N234" s="50" t="s">
        <v>3285</v>
      </c>
      <c r="O234" s="1">
        <f>IFERROR(VLOOKUP(B234,Downloads!B:FA,11,0), 0)</f>
        <v>165</v>
      </c>
      <c r="P234" s="1">
        <f>IFERROR(VLOOKUP(B234,Downloads!B:FK,21,0),0)</f>
        <v>260000</v>
      </c>
      <c r="Q234" s="1">
        <f>IFERROR(VLOOKUP(B234,#REF!,12,0),0)</f>
        <v>0</v>
      </c>
      <c r="R234" s="39">
        <f t="shared" si="20"/>
        <v>260165</v>
      </c>
      <c r="S234" s="1" t="str">
        <f t="shared" si="23"/>
        <v>다름</v>
      </c>
      <c r="T234" s="41">
        <f t="shared" si="24"/>
        <v>59837950000</v>
      </c>
    </row>
    <row r="235" spans="1:22" ht="114.75" customHeight="1">
      <c r="A235" s="16">
        <v>231</v>
      </c>
      <c r="B235" s="35" t="str">
        <f t="shared" si="21"/>
        <v>ACXX004</v>
      </c>
      <c r="C235" s="33" t="s">
        <v>297</v>
      </c>
      <c r="D235" s="7" t="s">
        <v>8</v>
      </c>
      <c r="E235" s="8" t="s">
        <v>266</v>
      </c>
      <c r="F235" s="20" t="s">
        <v>19</v>
      </c>
      <c r="G235" s="7" t="e" vm="231">
        <v>#VALUE!</v>
      </c>
      <c r="H235" s="25" t="s">
        <v>37</v>
      </c>
      <c r="I235" s="26" t="s">
        <v>383</v>
      </c>
      <c r="J235" s="12" t="str">
        <f t="shared" si="22"/>
        <v/>
      </c>
      <c r="K235" s="6">
        <v>750</v>
      </c>
      <c r="L235" s="9">
        <f>IFERROR(VLOOKUP(B235,Downloads!B:R,17,0),"-")</f>
        <v>127000</v>
      </c>
      <c r="M235" s="50" t="s">
        <v>2985</v>
      </c>
      <c r="N235" s="50" t="s">
        <v>3285</v>
      </c>
      <c r="O235" s="1">
        <f>IFERROR(VLOOKUP(B235,Downloads!B:FA,11,0), 0)</f>
        <v>58</v>
      </c>
      <c r="P235" s="1">
        <f>IFERROR(VLOOKUP(B235,Downloads!B:FK,21,0),0)</f>
        <v>140000</v>
      </c>
      <c r="Q235" s="1">
        <f>IFERROR(VLOOKUP(B235,#REF!,12,0),0)</f>
        <v>0</v>
      </c>
      <c r="R235" s="39">
        <f t="shared" si="20"/>
        <v>140058</v>
      </c>
      <c r="S235" s="1" t="str">
        <f t="shared" si="23"/>
        <v>다름</v>
      </c>
      <c r="T235" s="41">
        <f t="shared" si="24"/>
        <v>17787366000</v>
      </c>
    </row>
    <row r="236" spans="1:22" ht="114.75" customHeight="1">
      <c r="A236" s="16">
        <v>232</v>
      </c>
      <c r="B236" s="35" t="str">
        <f t="shared" si="21"/>
        <v>ACXX018</v>
      </c>
      <c r="C236" s="33" t="s">
        <v>808</v>
      </c>
      <c r="D236" s="7" t="s">
        <v>8</v>
      </c>
      <c r="E236" s="8" t="s">
        <v>266</v>
      </c>
      <c r="F236" s="20" t="s">
        <v>19</v>
      </c>
      <c r="G236" s="7" t="e" vm="232">
        <v>#VALUE!</v>
      </c>
      <c r="H236" s="25" t="s">
        <v>810</v>
      </c>
      <c r="I236" s="26" t="s">
        <v>809</v>
      </c>
      <c r="J236" s="12" t="str">
        <f t="shared" si="22"/>
        <v/>
      </c>
      <c r="K236" s="6">
        <v>750</v>
      </c>
      <c r="L236" s="9">
        <f>IFERROR(VLOOKUP(B236,Downloads!B:R,17,0),"-")</f>
        <v>50000</v>
      </c>
      <c r="M236" s="50" t="s">
        <v>2985</v>
      </c>
      <c r="N236" s="50" t="s">
        <v>3285</v>
      </c>
      <c r="O236" s="1">
        <f>IFERROR(VLOOKUP(B236,Downloads!B:FA,11,0), 0)</f>
        <v>69</v>
      </c>
      <c r="P236" s="1">
        <f>IFERROR(VLOOKUP(B236,Downloads!B:FK,21,0),0)</f>
        <v>55000</v>
      </c>
      <c r="Q236" s="1">
        <f>IFERROR(VLOOKUP(B236,#REF!,12,0),0)</f>
        <v>0</v>
      </c>
      <c r="R236" s="39">
        <f t="shared" si="20"/>
        <v>55069</v>
      </c>
      <c r="S236" s="1" t="str">
        <f t="shared" si="23"/>
        <v>다름</v>
      </c>
      <c r="T236" s="41">
        <f t="shared" si="24"/>
        <v>2753450000</v>
      </c>
    </row>
    <row r="237" spans="1:22" ht="114.75" customHeight="1">
      <c r="A237" s="16">
        <v>233</v>
      </c>
      <c r="B237" s="35" t="str">
        <f t="shared" si="21"/>
        <v>ACXX003</v>
      </c>
      <c r="C237" s="33" t="s">
        <v>298</v>
      </c>
      <c r="D237" s="7" t="s">
        <v>8</v>
      </c>
      <c r="E237" s="8" t="s">
        <v>266</v>
      </c>
      <c r="F237" s="20" t="s">
        <v>19</v>
      </c>
      <c r="G237" s="7" t="e" vm="233">
        <v>#VALUE!</v>
      </c>
      <c r="H237" s="25" t="s">
        <v>271</v>
      </c>
      <c r="I237" s="26" t="s">
        <v>272</v>
      </c>
      <c r="J237" s="12" t="str">
        <f t="shared" si="22"/>
        <v/>
      </c>
      <c r="K237" s="6">
        <v>750</v>
      </c>
      <c r="L237" s="9">
        <f>IFERROR(VLOOKUP(B237,Downloads!B:R,17,0),"-")</f>
        <v>65000</v>
      </c>
      <c r="M237" s="50" t="s">
        <v>2985</v>
      </c>
      <c r="N237" s="50" t="s">
        <v>3285</v>
      </c>
      <c r="O237" s="1">
        <f>IFERROR(VLOOKUP(B237,Downloads!B:FA,11,0), 0)</f>
        <v>1169</v>
      </c>
      <c r="P237" s="1">
        <f>IFERROR(VLOOKUP(B237,Downloads!B:FK,21,0),0)</f>
        <v>72000</v>
      </c>
      <c r="Q237" s="1">
        <f>IFERROR(VLOOKUP(B237,#REF!,12,0),0)</f>
        <v>0</v>
      </c>
      <c r="R237" s="39">
        <f t="shared" si="20"/>
        <v>73169</v>
      </c>
      <c r="S237" s="1" t="str">
        <f t="shared" si="23"/>
        <v>다름</v>
      </c>
      <c r="T237" s="41">
        <f t="shared" si="24"/>
        <v>4755985000</v>
      </c>
    </row>
    <row r="238" spans="1:22" ht="114.75" customHeight="1">
      <c r="A238" s="16">
        <v>234</v>
      </c>
      <c r="B238" s="35" t="str">
        <f t="shared" si="21"/>
        <v>ACXX027</v>
      </c>
      <c r="C238" s="33" t="s">
        <v>515</v>
      </c>
      <c r="D238" s="7" t="s">
        <v>8</v>
      </c>
      <c r="E238" s="8" t="s">
        <v>266</v>
      </c>
      <c r="F238" s="20" t="s">
        <v>19</v>
      </c>
      <c r="G238" s="7" t="e" vm="234">
        <v>#VALUE!</v>
      </c>
      <c r="H238" s="25" t="s">
        <v>273</v>
      </c>
      <c r="I238" s="26" t="s">
        <v>274</v>
      </c>
      <c r="J238" s="12" t="str">
        <f t="shared" si="22"/>
        <v/>
      </c>
      <c r="K238" s="6">
        <v>750</v>
      </c>
      <c r="L238" s="9">
        <f>IFERROR(VLOOKUP(B238,Downloads!B:R,17,0),"-")</f>
        <v>42000</v>
      </c>
      <c r="M238" s="50" t="s">
        <v>2985</v>
      </c>
      <c r="N238" s="50" t="s">
        <v>3285</v>
      </c>
      <c r="O238" s="1">
        <f>IFERROR(VLOOKUP(B238,Downloads!B:FA,11,0), 0)</f>
        <v>1277</v>
      </c>
      <c r="P238" s="1">
        <f>IFERROR(VLOOKUP(B238,Downloads!B:FK,21,0),0)</f>
        <v>47000</v>
      </c>
      <c r="Q238" s="1">
        <f>IFERROR(VLOOKUP(B238,#REF!,12,0),0)</f>
        <v>0</v>
      </c>
      <c r="R238" s="39">
        <f t="shared" si="20"/>
        <v>48277</v>
      </c>
      <c r="S238" s="1" t="str">
        <f t="shared" si="23"/>
        <v>다름</v>
      </c>
      <c r="T238" s="41">
        <f t="shared" si="24"/>
        <v>2027634000</v>
      </c>
    </row>
    <row r="239" spans="1:22" ht="114.75" customHeight="1">
      <c r="A239" s="16">
        <v>235</v>
      </c>
      <c r="B239" s="35" t="str">
        <f t="shared" si="21"/>
        <v>ACXX025</v>
      </c>
      <c r="C239" s="33" t="s">
        <v>347</v>
      </c>
      <c r="D239" s="7" t="s">
        <v>8</v>
      </c>
      <c r="E239" s="8" t="s">
        <v>266</v>
      </c>
      <c r="F239" s="20" t="s">
        <v>19</v>
      </c>
      <c r="G239" s="7" t="e" vm="235">
        <v>#VALUE!</v>
      </c>
      <c r="H239" s="25" t="s">
        <v>335</v>
      </c>
      <c r="I239" s="26" t="s">
        <v>336</v>
      </c>
      <c r="J239" s="12" t="str">
        <f t="shared" si="22"/>
        <v/>
      </c>
      <c r="K239" s="6">
        <v>750</v>
      </c>
      <c r="L239" s="9">
        <f>IFERROR(VLOOKUP(B239,Downloads!B:R,17,0),"-")</f>
        <v>41000</v>
      </c>
      <c r="M239" s="50" t="s">
        <v>2985</v>
      </c>
      <c r="N239" s="50" t="s">
        <v>3285</v>
      </c>
      <c r="O239" s="1">
        <f>IFERROR(VLOOKUP(B239,Downloads!B:FA,11,0), 0)</f>
        <v>570</v>
      </c>
      <c r="P239" s="1">
        <f>IFERROR(VLOOKUP(B239,Downloads!B:FK,21,0),0)</f>
        <v>46000</v>
      </c>
      <c r="Q239" s="1">
        <f>IFERROR(VLOOKUP(B239,#REF!,12,0),0)</f>
        <v>0</v>
      </c>
      <c r="R239" s="39">
        <f t="shared" si="20"/>
        <v>46570</v>
      </c>
      <c r="S239" s="1" t="str">
        <f t="shared" si="23"/>
        <v>다름</v>
      </c>
      <c r="T239" s="41">
        <f t="shared" si="24"/>
        <v>1909370000</v>
      </c>
    </row>
    <row r="240" spans="1:22" ht="114.75" customHeight="1">
      <c r="A240" s="16">
        <v>236</v>
      </c>
      <c r="B240" s="35" t="str">
        <f t="shared" si="21"/>
        <v>ACXX026</v>
      </c>
      <c r="C240" s="33" t="s">
        <v>348</v>
      </c>
      <c r="D240" s="7" t="s">
        <v>8</v>
      </c>
      <c r="E240" s="8" t="s">
        <v>266</v>
      </c>
      <c r="F240" s="20" t="s">
        <v>19</v>
      </c>
      <c r="G240" s="7" t="e" vm="236">
        <v>#VALUE!</v>
      </c>
      <c r="H240" s="25" t="s">
        <v>337</v>
      </c>
      <c r="I240" s="26" t="s">
        <v>338</v>
      </c>
      <c r="J240" s="12" t="str">
        <f t="shared" si="22"/>
        <v/>
      </c>
      <c r="K240" s="6">
        <v>750</v>
      </c>
      <c r="L240" s="9">
        <f>IFERROR(VLOOKUP(B240,Downloads!B:R,17,0),"-")</f>
        <v>38000</v>
      </c>
      <c r="M240" s="50" t="s">
        <v>2985</v>
      </c>
      <c r="N240" s="50" t="s">
        <v>3285</v>
      </c>
      <c r="O240" s="1">
        <f>IFERROR(VLOOKUP(B240,Downloads!B:FA,11,0), 0)</f>
        <v>-1</v>
      </c>
      <c r="P240" s="1">
        <f>IFERROR(VLOOKUP(B240,Downloads!B:FK,21,0),0)</f>
        <v>29000</v>
      </c>
      <c r="Q240" s="1">
        <f>IFERROR(VLOOKUP(B240,#REF!,12,0),0)</f>
        <v>0</v>
      </c>
      <c r="R240" s="39">
        <f t="shared" si="20"/>
        <v>28999</v>
      </c>
      <c r="S240" s="1" t="str">
        <f t="shared" si="23"/>
        <v>다름</v>
      </c>
      <c r="T240" s="41">
        <f t="shared" si="24"/>
        <v>1101962000</v>
      </c>
    </row>
    <row r="241" spans="1:22" ht="114.75" customHeight="1">
      <c r="A241" s="16">
        <v>237</v>
      </c>
      <c r="B241" s="35" t="str">
        <f t="shared" si="21"/>
        <v>AC19101</v>
      </c>
      <c r="C241" s="33" t="s">
        <v>849</v>
      </c>
      <c r="D241" s="7" t="s">
        <v>8</v>
      </c>
      <c r="E241" s="8" t="s">
        <v>266</v>
      </c>
      <c r="F241" s="20" t="s">
        <v>19</v>
      </c>
      <c r="G241" s="7" t="e" vm="237">
        <v>#VALUE!</v>
      </c>
      <c r="H241" s="25" t="s">
        <v>275</v>
      </c>
      <c r="I241" s="26" t="s">
        <v>276</v>
      </c>
      <c r="J241" s="12" t="str">
        <f t="shared" si="22"/>
        <v>2019</v>
      </c>
      <c r="K241" s="6">
        <v>750</v>
      </c>
      <c r="L241" s="9">
        <f>IFERROR(VLOOKUP(B241,Downloads!B:R,17,0),"-")</f>
        <v>42000</v>
      </c>
      <c r="M241" s="50" t="s">
        <v>2985</v>
      </c>
      <c r="N241" s="50" t="s">
        <v>3285</v>
      </c>
      <c r="O241" s="1">
        <f>IFERROR(VLOOKUP(B241,Downloads!B:FA,11,0), 0)</f>
        <v>456</v>
      </c>
      <c r="P241" s="1">
        <f>IFERROR(VLOOKUP(B241,Downloads!B:FK,21,0),0)</f>
        <v>47000</v>
      </c>
      <c r="Q241" s="1">
        <f>IFERROR(VLOOKUP(B241,#REF!,12,0),0)</f>
        <v>0</v>
      </c>
      <c r="R241" s="39">
        <f t="shared" si="20"/>
        <v>47456</v>
      </c>
      <c r="S241" s="1" t="str">
        <f t="shared" si="23"/>
        <v>같음</v>
      </c>
      <c r="T241" s="41">
        <f t="shared" si="24"/>
        <v>1993152000</v>
      </c>
    </row>
    <row r="242" spans="1:22" ht="114.75" customHeight="1">
      <c r="A242" s="16">
        <v>238</v>
      </c>
      <c r="B242" s="35" t="str">
        <f t="shared" si="21"/>
        <v>ACXX028</v>
      </c>
      <c r="C242" s="33" t="s">
        <v>516</v>
      </c>
      <c r="D242" s="7" t="s">
        <v>8</v>
      </c>
      <c r="E242" s="8" t="s">
        <v>266</v>
      </c>
      <c r="F242" s="20" t="s">
        <v>19</v>
      </c>
      <c r="G242" s="7" t="e" vm="238">
        <v>#VALUE!</v>
      </c>
      <c r="H242" s="25" t="s">
        <v>393</v>
      </c>
      <c r="I242" s="26" t="s">
        <v>394</v>
      </c>
      <c r="J242" s="12" t="str">
        <f t="shared" si="22"/>
        <v/>
      </c>
      <c r="K242" s="6">
        <v>750</v>
      </c>
      <c r="L242" s="9">
        <f>IFERROR(VLOOKUP(B242,Downloads!B:R,17,0),"-")</f>
        <v>37000</v>
      </c>
      <c r="M242" s="50" t="s">
        <v>2985</v>
      </c>
      <c r="N242" s="50" t="s">
        <v>3285</v>
      </c>
      <c r="O242" s="1">
        <f>IFERROR(VLOOKUP(B242,Downloads!B:FA,11,0), 0)</f>
        <v>837</v>
      </c>
      <c r="P242" s="1">
        <f>IFERROR(VLOOKUP(B242,Downloads!B:FK,21,0),0)</f>
        <v>41000</v>
      </c>
      <c r="Q242" s="1">
        <f>IFERROR(VLOOKUP(B242,#REF!,12,0),0)</f>
        <v>0</v>
      </c>
      <c r="R242" s="39">
        <f t="shared" si="20"/>
        <v>41837</v>
      </c>
      <c r="S242" s="1" t="str">
        <f t="shared" si="23"/>
        <v>다름</v>
      </c>
      <c r="T242" s="41">
        <f t="shared" si="24"/>
        <v>1547969000</v>
      </c>
    </row>
    <row r="243" spans="1:22" ht="114.75" customHeight="1">
      <c r="A243" s="16">
        <v>239</v>
      </c>
      <c r="B243" s="35" t="str">
        <f t="shared" si="21"/>
        <v>ACXX022</v>
      </c>
      <c r="C243" s="33" t="s">
        <v>299</v>
      </c>
      <c r="D243" s="7" t="s">
        <v>8</v>
      </c>
      <c r="E243" s="8" t="s">
        <v>266</v>
      </c>
      <c r="F243" s="20" t="s">
        <v>19</v>
      </c>
      <c r="G243" s="7" t="e" vm="239">
        <v>#VALUE!</v>
      </c>
      <c r="H243" s="25" t="s">
        <v>258</v>
      </c>
      <c r="I243" s="26" t="s">
        <v>259</v>
      </c>
      <c r="J243" s="12" t="str">
        <f t="shared" si="22"/>
        <v/>
      </c>
      <c r="K243" s="6">
        <v>750</v>
      </c>
      <c r="L243" s="9">
        <f>IFERROR(VLOOKUP(B243,Downloads!B:R,17,0),"-")</f>
        <v>37000</v>
      </c>
      <c r="M243" s="50" t="s">
        <v>2985</v>
      </c>
      <c r="N243" s="50" t="s">
        <v>3285</v>
      </c>
      <c r="O243" s="1">
        <f>IFERROR(VLOOKUP(B243,Downloads!B:FA,11,0), 0)</f>
        <v>744</v>
      </c>
      <c r="P243" s="1">
        <f>IFERROR(VLOOKUP(B243,Downloads!B:FK,21,0),0)</f>
        <v>41000</v>
      </c>
      <c r="Q243" s="1">
        <f>IFERROR(VLOOKUP(B243,#REF!,12,0),0)</f>
        <v>0</v>
      </c>
      <c r="R243" s="39">
        <f t="shared" si="20"/>
        <v>41744</v>
      </c>
      <c r="S243" s="1" t="str">
        <f t="shared" si="23"/>
        <v>다름</v>
      </c>
      <c r="T243" s="41">
        <f t="shared" si="24"/>
        <v>1544528000</v>
      </c>
    </row>
    <row r="244" spans="1:22" ht="114.75" customHeight="1">
      <c r="A244" s="16">
        <v>240</v>
      </c>
      <c r="B244" s="35" t="str">
        <f t="shared" si="21"/>
        <v>ACXX001</v>
      </c>
      <c r="C244" s="33" t="s">
        <v>300</v>
      </c>
      <c r="D244" s="7" t="s">
        <v>8</v>
      </c>
      <c r="E244" s="8" t="s">
        <v>266</v>
      </c>
      <c r="F244" s="20" t="s">
        <v>19</v>
      </c>
      <c r="G244" s="7" t="e" vm="240">
        <v>#VALUE!</v>
      </c>
      <c r="H244" s="25" t="s">
        <v>277</v>
      </c>
      <c r="I244" s="26" t="s">
        <v>278</v>
      </c>
      <c r="J244" s="12" t="str">
        <f t="shared" si="22"/>
        <v/>
      </c>
      <c r="K244" s="6">
        <v>750</v>
      </c>
      <c r="L244" s="9">
        <f>IFERROR(VLOOKUP(B244,Downloads!B:R,17,0),"-")</f>
        <v>30000</v>
      </c>
      <c r="M244" s="50" t="s">
        <v>2985</v>
      </c>
      <c r="N244" s="50" t="s">
        <v>3285</v>
      </c>
      <c r="O244" s="1">
        <f>IFERROR(VLOOKUP(B244,Downloads!B:FA,11,0), 0)</f>
        <v>904</v>
      </c>
      <c r="P244" s="1">
        <f>IFERROR(VLOOKUP(B244,Downloads!B:FK,21,0),0)</f>
        <v>33000</v>
      </c>
      <c r="Q244" s="1">
        <f>IFERROR(VLOOKUP(B244,#REF!,12,0),0)</f>
        <v>0</v>
      </c>
      <c r="R244" s="39">
        <f t="shared" si="20"/>
        <v>33904</v>
      </c>
      <c r="S244" s="1" t="str">
        <f t="shared" si="23"/>
        <v>다름</v>
      </c>
      <c r="T244" s="41">
        <f t="shared" si="24"/>
        <v>1017120000</v>
      </c>
    </row>
    <row r="245" spans="1:22" ht="114.75" customHeight="1">
      <c r="A245" s="16">
        <v>241</v>
      </c>
      <c r="B245" s="35" t="str">
        <f t="shared" si="21"/>
        <v>ACXX014</v>
      </c>
      <c r="C245" s="33" t="s">
        <v>301</v>
      </c>
      <c r="D245" s="7" t="s">
        <v>8</v>
      </c>
      <c r="E245" s="8" t="s">
        <v>266</v>
      </c>
      <c r="F245" s="20" t="s">
        <v>19</v>
      </c>
      <c r="G245" s="7" t="e" vm="241">
        <v>#VALUE!</v>
      </c>
      <c r="H245" s="25" t="s">
        <v>279</v>
      </c>
      <c r="I245" s="26" t="s">
        <v>280</v>
      </c>
      <c r="J245" s="12" t="str">
        <f t="shared" si="22"/>
        <v/>
      </c>
      <c r="K245" s="6">
        <v>750</v>
      </c>
      <c r="L245" s="9">
        <f>IFERROR(VLOOKUP(B245,Downloads!B:R,17,0),"-")</f>
        <v>30000</v>
      </c>
      <c r="M245" s="50" t="s">
        <v>2985</v>
      </c>
      <c r="N245" s="50" t="s">
        <v>3285</v>
      </c>
      <c r="O245" s="1">
        <f>IFERROR(VLOOKUP(B245,Downloads!B:FA,11,0), 0)</f>
        <v>98</v>
      </c>
      <c r="P245" s="1">
        <f>IFERROR(VLOOKUP(B245,Downloads!B:FK,21,0),0)</f>
        <v>33000</v>
      </c>
      <c r="Q245" s="1">
        <f>IFERROR(VLOOKUP(B245,#REF!,12,0),0)</f>
        <v>0</v>
      </c>
      <c r="R245" s="39">
        <f t="shared" si="20"/>
        <v>33098</v>
      </c>
      <c r="S245" s="1" t="str">
        <f t="shared" si="23"/>
        <v>다름</v>
      </c>
      <c r="T245" s="41">
        <f t="shared" si="24"/>
        <v>992940000</v>
      </c>
    </row>
    <row r="246" spans="1:22" ht="114.75" customHeight="1">
      <c r="A246" s="16">
        <v>242</v>
      </c>
      <c r="B246" s="35" t="str">
        <f t="shared" si="21"/>
        <v>2C18003</v>
      </c>
      <c r="C246" s="33" t="s">
        <v>302</v>
      </c>
      <c r="D246" s="7" t="s">
        <v>8</v>
      </c>
      <c r="E246" s="8" t="s">
        <v>281</v>
      </c>
      <c r="F246" s="20" t="s">
        <v>19</v>
      </c>
      <c r="G246" s="7" t="e" vm="242">
        <v>#VALUE!</v>
      </c>
      <c r="H246" s="25" t="s">
        <v>282</v>
      </c>
      <c r="I246" s="26" t="s">
        <v>283</v>
      </c>
      <c r="J246" s="12" t="str">
        <f t="shared" si="22"/>
        <v>2018</v>
      </c>
      <c r="K246" s="6">
        <v>750</v>
      </c>
      <c r="L246" s="9">
        <f>IFERROR(VLOOKUP(B246,Downloads!B:R,17,0),"-")</f>
        <v>35000</v>
      </c>
      <c r="M246" s="50" t="s">
        <v>2986</v>
      </c>
      <c r="N246" s="50" t="s">
        <v>3285</v>
      </c>
      <c r="O246" s="1">
        <f>IFERROR(VLOOKUP(B246,Downloads!B:FA,11,0), 0)</f>
        <v>48</v>
      </c>
      <c r="P246" s="1">
        <f>IFERROR(VLOOKUP(B246,Downloads!B:FK,21,0),0)</f>
        <v>39000</v>
      </c>
      <c r="Q246" s="1">
        <f>IFERROR(VLOOKUP(B246,#REF!,12,0),0)</f>
        <v>0</v>
      </c>
      <c r="R246" s="39">
        <f t="shared" si="20"/>
        <v>39048</v>
      </c>
      <c r="S246" s="1" t="str">
        <f t="shared" si="23"/>
        <v>같음</v>
      </c>
      <c r="T246" s="41">
        <f t="shared" si="24"/>
        <v>1366680000</v>
      </c>
      <c r="U246" s="1" t="str">
        <f>E246</f>
        <v>Symington Family Estate</v>
      </c>
      <c r="V246" s="43">
        <f>SUM(T246:T248)</f>
        <v>2358510000</v>
      </c>
    </row>
    <row r="247" spans="1:22" ht="114.75" customHeight="1">
      <c r="A247" s="16">
        <v>243</v>
      </c>
      <c r="B247" s="35" t="str">
        <f t="shared" si="21"/>
        <v>3C17001</v>
      </c>
      <c r="C247" s="33" t="s">
        <v>303</v>
      </c>
      <c r="D247" s="7" t="s">
        <v>8</v>
      </c>
      <c r="E247" s="8" t="s">
        <v>281</v>
      </c>
      <c r="F247" s="20" t="s">
        <v>19</v>
      </c>
      <c r="G247" s="7" t="e" vm="243">
        <v>#VALUE!</v>
      </c>
      <c r="H247" s="25" t="s">
        <v>284</v>
      </c>
      <c r="I247" s="26" t="s">
        <v>285</v>
      </c>
      <c r="J247" s="12" t="str">
        <f t="shared" si="22"/>
        <v>2017</v>
      </c>
      <c r="K247" s="6">
        <v>750</v>
      </c>
      <c r="L247" s="9">
        <f>IFERROR(VLOOKUP(B247,Downloads!B:R,17,0),"-")</f>
        <v>30000</v>
      </c>
      <c r="M247" s="50" t="s">
        <v>2986</v>
      </c>
      <c r="N247" s="50" t="s">
        <v>3285</v>
      </c>
      <c r="O247" s="1">
        <f>IFERROR(VLOOKUP(B247,Downloads!B:FA,11,0), 0)</f>
        <v>61</v>
      </c>
      <c r="P247" s="1">
        <f>IFERROR(VLOOKUP(B247,Downloads!B:FK,21,0),0)</f>
        <v>33000</v>
      </c>
      <c r="Q247" s="1">
        <f>IFERROR(VLOOKUP(B247,#REF!,12,0),0)</f>
        <v>0</v>
      </c>
      <c r="R247" s="39">
        <f t="shared" si="20"/>
        <v>33061</v>
      </c>
      <c r="S247" s="1" t="str">
        <f t="shared" si="23"/>
        <v>같음</v>
      </c>
      <c r="T247" s="41">
        <f t="shared" si="24"/>
        <v>991830000</v>
      </c>
    </row>
    <row r="248" spans="1:22" ht="114.75" customHeight="1">
      <c r="A248" s="16">
        <v>244</v>
      </c>
      <c r="B248" s="35" t="str">
        <f t="shared" si="21"/>
        <v>2C19002</v>
      </c>
      <c r="C248" s="33" t="s">
        <v>304</v>
      </c>
      <c r="D248" s="7" t="s">
        <v>8</v>
      </c>
      <c r="E248" s="8" t="s">
        <v>281</v>
      </c>
      <c r="F248" s="20" t="s">
        <v>19</v>
      </c>
      <c r="G248" s="7" t="e" vm="244">
        <v>#VALUE!</v>
      </c>
      <c r="H248" s="25" t="s">
        <v>286</v>
      </c>
      <c r="I248" s="26" t="s">
        <v>287</v>
      </c>
      <c r="J248" s="12" t="str">
        <f t="shared" si="22"/>
        <v>2019</v>
      </c>
      <c r="K248" s="6">
        <v>750</v>
      </c>
      <c r="L248" s="9" t="str">
        <f>IFERROR(VLOOKUP(B248,Downloads!B:R,17,0),"-")</f>
        <v>-</v>
      </c>
      <c r="M248" s="50" t="s">
        <v>2986</v>
      </c>
      <c r="N248" s="50" t="s">
        <v>3285</v>
      </c>
      <c r="O248" s="1">
        <f>IFERROR(VLOOKUP(B248,Downloads!B:FA,11,0), 0)</f>
        <v>0</v>
      </c>
      <c r="P248" s="1">
        <f>IFERROR(VLOOKUP(B248,Downloads!B:FK,21,0),0)</f>
        <v>0</v>
      </c>
      <c r="Q248" s="1">
        <f>IFERROR(VLOOKUP(B248,#REF!,12,0),0)</f>
        <v>0</v>
      </c>
      <c r="R248" s="39">
        <f t="shared" si="20"/>
        <v>0</v>
      </c>
      <c r="S248" s="1" t="str">
        <f t="shared" si="23"/>
        <v>같음</v>
      </c>
      <c r="T248" s="41">
        <f t="shared" si="24"/>
        <v>0</v>
      </c>
    </row>
    <row r="249" spans="1:22" ht="114.75" customHeight="1">
      <c r="A249" s="16">
        <v>245</v>
      </c>
      <c r="B249" s="35" t="str">
        <f t="shared" si="21"/>
        <v>AC07402</v>
      </c>
      <c r="C249" s="33" t="s">
        <v>517</v>
      </c>
      <c r="D249" s="7" t="s">
        <v>8</v>
      </c>
      <c r="E249" s="8" t="s">
        <v>288</v>
      </c>
      <c r="F249" s="20" t="s">
        <v>20</v>
      </c>
      <c r="G249" s="7" t="e" vm="245">
        <v>#VALUE!</v>
      </c>
      <c r="H249" s="25" t="s">
        <v>387</v>
      </c>
      <c r="I249" s="26" t="s">
        <v>388</v>
      </c>
      <c r="J249" s="12" t="str">
        <f t="shared" si="22"/>
        <v>2007</v>
      </c>
      <c r="K249" s="6">
        <v>500</v>
      </c>
      <c r="L249" s="9">
        <f>IFERROR(VLOOKUP(B249,Downloads!B:R,17,0),"-")</f>
        <v>170000</v>
      </c>
      <c r="M249" s="50" t="s">
        <v>2987</v>
      </c>
      <c r="N249" s="50" t="s">
        <v>3286</v>
      </c>
      <c r="O249" s="1">
        <f>IFERROR(VLOOKUP(B249,Downloads!B:FA,11,0), 0)</f>
        <v>61</v>
      </c>
      <c r="P249" s="1">
        <f>IFERROR(VLOOKUP(B249,Downloads!B:FK,21,0),0)</f>
        <v>155000</v>
      </c>
      <c r="Q249" s="1">
        <f>IFERROR(VLOOKUP(B249,#REF!,12,0),0)</f>
        <v>0</v>
      </c>
      <c r="R249" s="39">
        <f t="shared" si="20"/>
        <v>155061</v>
      </c>
      <c r="S249" s="1" t="str">
        <f t="shared" si="23"/>
        <v>같음</v>
      </c>
      <c r="T249" s="41">
        <f t="shared" si="24"/>
        <v>26360370000</v>
      </c>
      <c r="U249" s="1" t="str">
        <f>E249</f>
        <v>Blandy's Madeira</v>
      </c>
      <c r="V249" s="43">
        <f>SUM(T249:T257)</f>
        <v>104440680000</v>
      </c>
    </row>
    <row r="250" spans="1:22" ht="114.75" customHeight="1">
      <c r="A250" s="16">
        <v>246</v>
      </c>
      <c r="B250" s="35" t="str">
        <f t="shared" si="21"/>
        <v>AC08003</v>
      </c>
      <c r="C250" s="33" t="s">
        <v>518</v>
      </c>
      <c r="D250" s="7" t="s">
        <v>8</v>
      </c>
      <c r="E250" s="8" t="s">
        <v>288</v>
      </c>
      <c r="F250" s="20" t="s">
        <v>20</v>
      </c>
      <c r="G250" s="7" t="e" vm="246">
        <v>#VALUE!</v>
      </c>
      <c r="H250" s="25" t="s">
        <v>386</v>
      </c>
      <c r="I250" s="26" t="s">
        <v>389</v>
      </c>
      <c r="J250" s="12" t="str">
        <f t="shared" si="22"/>
        <v>2008</v>
      </c>
      <c r="K250" s="6">
        <v>500</v>
      </c>
      <c r="L250" s="9">
        <f>IFERROR(VLOOKUP(B250,Downloads!B:R,17,0),"-")</f>
        <v>160000</v>
      </c>
      <c r="M250" s="50" t="s">
        <v>2987</v>
      </c>
      <c r="N250" s="50" t="s">
        <v>3286</v>
      </c>
      <c r="O250" s="1">
        <f>IFERROR(VLOOKUP(B250,Downloads!B:FA,11,0), 0)</f>
        <v>66</v>
      </c>
      <c r="P250" s="1">
        <f>IFERROR(VLOOKUP(B250,Downloads!B:FK,21,0),0)</f>
        <v>150000</v>
      </c>
      <c r="Q250" s="1">
        <f>IFERROR(VLOOKUP(B250,#REF!,12,0),0)</f>
        <v>0</v>
      </c>
      <c r="R250" s="39">
        <f t="shared" si="20"/>
        <v>150066</v>
      </c>
      <c r="S250" s="1" t="str">
        <f t="shared" si="23"/>
        <v>같음</v>
      </c>
      <c r="T250" s="41">
        <f t="shared" si="24"/>
        <v>24010560000</v>
      </c>
    </row>
    <row r="251" spans="1:22" ht="114.75" customHeight="1">
      <c r="A251" s="16">
        <v>247</v>
      </c>
      <c r="B251" s="35" t="str">
        <f t="shared" si="21"/>
        <v>AC09002</v>
      </c>
      <c r="C251" s="33" t="s">
        <v>519</v>
      </c>
      <c r="D251" s="7" t="s">
        <v>8</v>
      </c>
      <c r="E251" s="8" t="s">
        <v>288</v>
      </c>
      <c r="F251" s="20" t="s">
        <v>20</v>
      </c>
      <c r="G251" s="7" t="e" vm="247">
        <v>#VALUE!</v>
      </c>
      <c r="H251" s="25" t="s">
        <v>385</v>
      </c>
      <c r="I251" s="26" t="s">
        <v>390</v>
      </c>
      <c r="J251" s="12" t="str">
        <f t="shared" si="22"/>
        <v>2009</v>
      </c>
      <c r="K251" s="6">
        <v>750</v>
      </c>
      <c r="L251" s="9">
        <f>IFERROR(VLOOKUP(B251,Downloads!B:R,17,0),"-")</f>
        <v>150000</v>
      </c>
      <c r="M251" s="50" t="s">
        <v>2987</v>
      </c>
      <c r="N251" s="50" t="s">
        <v>3286</v>
      </c>
      <c r="O251" s="1">
        <f>IFERROR(VLOOKUP(B251,Downloads!B:FA,11,0), 0)</f>
        <v>72</v>
      </c>
      <c r="P251" s="1">
        <f>IFERROR(VLOOKUP(B251,Downloads!B:FK,21,0),0)</f>
        <v>145000</v>
      </c>
      <c r="Q251" s="1">
        <f>IFERROR(VLOOKUP(B251,#REF!,12,0),0)</f>
        <v>0</v>
      </c>
      <c r="R251" s="39">
        <f t="shared" si="20"/>
        <v>145072</v>
      </c>
      <c r="S251" s="1" t="str">
        <f t="shared" si="23"/>
        <v>같음</v>
      </c>
      <c r="T251" s="41">
        <f t="shared" si="24"/>
        <v>21760800000</v>
      </c>
    </row>
    <row r="252" spans="1:22" ht="114.75" customHeight="1">
      <c r="A252" s="16">
        <v>248</v>
      </c>
      <c r="B252" s="35" t="str">
        <f t="shared" si="21"/>
        <v>AC09003</v>
      </c>
      <c r="C252" s="33" t="s">
        <v>520</v>
      </c>
      <c r="D252" s="7" t="s">
        <v>8</v>
      </c>
      <c r="E252" s="8" t="s">
        <v>288</v>
      </c>
      <c r="F252" s="20" t="s">
        <v>20</v>
      </c>
      <c r="G252" s="7" t="e" vm="248">
        <v>#VALUE!</v>
      </c>
      <c r="H252" s="25" t="s">
        <v>384</v>
      </c>
      <c r="I252" s="26" t="s">
        <v>391</v>
      </c>
      <c r="J252" s="12" t="str">
        <f t="shared" si="22"/>
        <v>2009</v>
      </c>
      <c r="K252" s="6">
        <v>750</v>
      </c>
      <c r="L252" s="9">
        <f>IFERROR(VLOOKUP(B252,Downloads!B:R,17,0),"-")</f>
        <v>150000</v>
      </c>
      <c r="M252" s="50" t="s">
        <v>2987</v>
      </c>
      <c r="N252" s="50" t="s">
        <v>3286</v>
      </c>
      <c r="O252" s="1">
        <f>IFERROR(VLOOKUP(B252,Downloads!B:FA,11,0), 0)</f>
        <v>40</v>
      </c>
      <c r="P252" s="1">
        <f>IFERROR(VLOOKUP(B252,Downloads!B:FK,21,0),0)</f>
        <v>145000</v>
      </c>
      <c r="Q252" s="1">
        <f>IFERROR(VLOOKUP(B252,#REF!,12,0),0)</f>
        <v>0</v>
      </c>
      <c r="R252" s="39">
        <f t="shared" si="20"/>
        <v>145040</v>
      </c>
      <c r="S252" s="1" t="str">
        <f t="shared" si="23"/>
        <v>같음</v>
      </c>
      <c r="T252" s="41">
        <f t="shared" si="24"/>
        <v>21756000000</v>
      </c>
    </row>
    <row r="253" spans="1:22" ht="114.75" customHeight="1">
      <c r="A253" s="16">
        <v>249</v>
      </c>
      <c r="B253" s="35" t="str">
        <f t="shared" si="21"/>
        <v>AC16022</v>
      </c>
      <c r="C253" s="33" t="s">
        <v>521</v>
      </c>
      <c r="D253" s="7" t="s">
        <v>8</v>
      </c>
      <c r="E253" s="8" t="s">
        <v>288</v>
      </c>
      <c r="F253" s="20" t="s">
        <v>20</v>
      </c>
      <c r="G253" s="7" t="e" vm="249">
        <v>#VALUE!</v>
      </c>
      <c r="H253" s="25" t="s">
        <v>166</v>
      </c>
      <c r="I253" s="26" t="s">
        <v>167</v>
      </c>
      <c r="J253" s="12" t="str">
        <f t="shared" si="22"/>
        <v>2016</v>
      </c>
      <c r="K253" s="6">
        <v>500</v>
      </c>
      <c r="L253" s="9">
        <f>IFERROR(VLOOKUP(B253,Downloads!B:R,17,0),"-")</f>
        <v>42000</v>
      </c>
      <c r="M253" s="50" t="s">
        <v>2987</v>
      </c>
      <c r="N253" s="50" t="s">
        <v>3286</v>
      </c>
      <c r="O253" s="1">
        <f>IFERROR(VLOOKUP(B253,Downloads!B:FA,11,0), 0)</f>
        <v>-2</v>
      </c>
      <c r="P253" s="1">
        <f>IFERROR(VLOOKUP(B253,Downloads!B:FK,21,0),0)</f>
        <v>50000</v>
      </c>
      <c r="Q253" s="1">
        <f>IFERROR(VLOOKUP(B253,#REF!,12,0),0)</f>
        <v>0</v>
      </c>
      <c r="R253" s="39">
        <f t="shared" si="20"/>
        <v>49998</v>
      </c>
      <c r="S253" s="1" t="str">
        <f t="shared" si="23"/>
        <v>같음</v>
      </c>
      <c r="T253" s="41">
        <f t="shared" si="24"/>
        <v>2099916000</v>
      </c>
    </row>
    <row r="254" spans="1:22" ht="114.75" customHeight="1">
      <c r="A254" s="16">
        <v>250</v>
      </c>
      <c r="B254" s="35" t="str">
        <f t="shared" si="21"/>
        <v>ACXX802</v>
      </c>
      <c r="C254" s="33" t="s">
        <v>305</v>
      </c>
      <c r="D254" s="7" t="s">
        <v>8</v>
      </c>
      <c r="E254" s="8" t="s">
        <v>288</v>
      </c>
      <c r="F254" s="20" t="s">
        <v>20</v>
      </c>
      <c r="G254" s="7" t="e" vm="250">
        <v>#VALUE!</v>
      </c>
      <c r="H254" s="25" t="s">
        <v>203</v>
      </c>
      <c r="I254" s="26" t="s">
        <v>289</v>
      </c>
      <c r="J254" s="12" t="str">
        <f t="shared" si="22"/>
        <v/>
      </c>
      <c r="K254" s="6">
        <v>500</v>
      </c>
      <c r="L254" s="9">
        <f>IFERROR(VLOOKUP(B254,Downloads!B:R,17,0),"-")</f>
        <v>65000</v>
      </c>
      <c r="M254" s="50" t="s">
        <v>2987</v>
      </c>
      <c r="N254" s="50" t="s">
        <v>3286</v>
      </c>
      <c r="O254" s="1">
        <f>IFERROR(VLOOKUP(B254,Downloads!B:FA,11,0), 0)</f>
        <v>106</v>
      </c>
      <c r="P254" s="1">
        <f>IFERROR(VLOOKUP(B254,Downloads!B:FK,21,0),0)</f>
        <v>78000</v>
      </c>
      <c r="Q254" s="1">
        <f>IFERROR(VLOOKUP(B254,#REF!,12,0),0)</f>
        <v>0</v>
      </c>
      <c r="R254" s="39">
        <f t="shared" si="20"/>
        <v>78106</v>
      </c>
      <c r="S254" s="1" t="str">
        <f t="shared" si="23"/>
        <v>다름</v>
      </c>
      <c r="T254" s="41">
        <f t="shared" si="24"/>
        <v>5076890000</v>
      </c>
    </row>
    <row r="255" spans="1:22" ht="114.75" customHeight="1">
      <c r="A255" s="16">
        <v>251</v>
      </c>
      <c r="B255" s="35" t="str">
        <f t="shared" si="21"/>
        <v>ACXX021</v>
      </c>
      <c r="C255" s="33" t="s">
        <v>306</v>
      </c>
      <c r="D255" s="7" t="s">
        <v>8</v>
      </c>
      <c r="E255" s="8" t="s">
        <v>288</v>
      </c>
      <c r="F255" s="20" t="s">
        <v>20</v>
      </c>
      <c r="G255" s="7" t="e" vm="251">
        <v>#VALUE!</v>
      </c>
      <c r="H255" s="25" t="s">
        <v>290</v>
      </c>
      <c r="I255" s="26" t="s">
        <v>291</v>
      </c>
      <c r="J255" s="12" t="str">
        <f t="shared" si="22"/>
        <v/>
      </c>
      <c r="K255" s="6">
        <v>500</v>
      </c>
      <c r="L255" s="9">
        <f>IFERROR(VLOOKUP(B255,Downloads!B:R,17,0),"-")</f>
        <v>33000</v>
      </c>
      <c r="M255" s="50" t="s">
        <v>2987</v>
      </c>
      <c r="N255" s="50" t="s">
        <v>3286</v>
      </c>
      <c r="O255" s="1">
        <f>IFERROR(VLOOKUP(B255,Downloads!B:FA,11,0), 0)</f>
        <v>446</v>
      </c>
      <c r="P255" s="1">
        <f>IFERROR(VLOOKUP(B255,Downloads!B:FK,21,0),0)</f>
        <v>40000</v>
      </c>
      <c r="Q255" s="1">
        <f>IFERROR(VLOOKUP(B255,#REF!,12,0),0)</f>
        <v>0</v>
      </c>
      <c r="R255" s="39">
        <f t="shared" si="20"/>
        <v>40446</v>
      </c>
      <c r="S255" s="1" t="str">
        <f t="shared" si="23"/>
        <v>다름</v>
      </c>
      <c r="T255" s="41">
        <f t="shared" si="24"/>
        <v>1334718000</v>
      </c>
    </row>
    <row r="256" spans="1:22" ht="114.75" customHeight="1">
      <c r="A256" s="16">
        <v>252</v>
      </c>
      <c r="B256" s="35" t="str">
        <f t="shared" si="21"/>
        <v>ACXX801</v>
      </c>
      <c r="C256" s="33" t="s">
        <v>837</v>
      </c>
      <c r="D256" s="7" t="s">
        <v>8</v>
      </c>
      <c r="E256" s="8" t="s">
        <v>288</v>
      </c>
      <c r="F256" s="20" t="s">
        <v>20</v>
      </c>
      <c r="G256" s="7" t="e" vm="252">
        <v>#VALUE!</v>
      </c>
      <c r="H256" s="25" t="s">
        <v>87</v>
      </c>
      <c r="I256" s="26" t="s">
        <v>586</v>
      </c>
      <c r="J256" s="12" t="str">
        <f t="shared" si="22"/>
        <v/>
      </c>
      <c r="K256" s="6">
        <v>750</v>
      </c>
      <c r="L256" s="9">
        <f>IFERROR(VLOOKUP(B256,Downloads!B:R,17,0),"-")</f>
        <v>29000</v>
      </c>
      <c r="M256" s="50" t="s">
        <v>2987</v>
      </c>
      <c r="N256" s="50" t="s">
        <v>3286</v>
      </c>
      <c r="O256" s="1">
        <f>IFERROR(VLOOKUP(B256,Downloads!B:FA,11,0), 0)</f>
        <v>340</v>
      </c>
      <c r="P256" s="1">
        <f>IFERROR(VLOOKUP(B256,Downloads!B:FK,21,0),0)</f>
        <v>35000</v>
      </c>
      <c r="Q256" s="1">
        <f>IFERROR(VLOOKUP(B256,#REF!,12,0),0)</f>
        <v>0</v>
      </c>
      <c r="R256" s="39">
        <f t="shared" ref="R256:R318" si="25">IFERROR(SUM(O256:P256)/IF(Q256&lt;=0, 1, Q256), 0)</f>
        <v>35340</v>
      </c>
      <c r="S256" s="1" t="str">
        <f t="shared" si="23"/>
        <v>다름</v>
      </c>
      <c r="T256" s="41">
        <f t="shared" si="24"/>
        <v>1024860000</v>
      </c>
    </row>
    <row r="257" spans="1:24" ht="114.75" customHeight="1">
      <c r="A257" s="16">
        <v>253</v>
      </c>
      <c r="B257" s="35" t="str">
        <f t="shared" si="21"/>
        <v>ACXX803</v>
      </c>
      <c r="C257" s="33" t="s">
        <v>307</v>
      </c>
      <c r="D257" s="7" t="s">
        <v>8</v>
      </c>
      <c r="E257" s="8" t="s">
        <v>288</v>
      </c>
      <c r="F257" s="20" t="s">
        <v>20</v>
      </c>
      <c r="G257" s="7" t="e" vm="253">
        <v>#VALUE!</v>
      </c>
      <c r="H257" s="25" t="s">
        <v>165</v>
      </c>
      <c r="I257" s="26" t="s">
        <v>382</v>
      </c>
      <c r="J257" s="12" t="str">
        <f t="shared" si="22"/>
        <v/>
      </c>
      <c r="K257" s="6">
        <v>750</v>
      </c>
      <c r="L257" s="9">
        <f>IFERROR(VLOOKUP(B257,Downloads!B:R,17,0),"-")</f>
        <v>29000</v>
      </c>
      <c r="M257" s="50" t="s">
        <v>2987</v>
      </c>
      <c r="N257" s="50" t="s">
        <v>3286</v>
      </c>
      <c r="O257" s="1">
        <f>IFERROR(VLOOKUP(B257,Downloads!B:FA,11,0), 0)</f>
        <v>54</v>
      </c>
      <c r="P257" s="1">
        <f>IFERROR(VLOOKUP(B257,Downloads!B:FK,21,0),0)</f>
        <v>35000</v>
      </c>
      <c r="Q257" s="1">
        <f>IFERROR(VLOOKUP(B257,#REF!,12,0),0)</f>
        <v>0</v>
      </c>
      <c r="R257" s="39">
        <f t="shared" si="25"/>
        <v>35054</v>
      </c>
      <c r="S257" s="1" t="str">
        <f t="shared" si="23"/>
        <v>다름</v>
      </c>
      <c r="T257" s="41">
        <f t="shared" si="24"/>
        <v>1016566000</v>
      </c>
    </row>
    <row r="258" spans="1:24" ht="114.75" customHeight="1">
      <c r="A258" s="16">
        <v>254</v>
      </c>
      <c r="B258" s="35" t="str">
        <f t="shared" si="21"/>
        <v>2C19004</v>
      </c>
      <c r="C258" s="33" t="s">
        <v>906</v>
      </c>
      <c r="D258" s="7" t="s">
        <v>8</v>
      </c>
      <c r="E258" s="8" t="s">
        <v>612</v>
      </c>
      <c r="F258" s="20" t="s">
        <v>19</v>
      </c>
      <c r="G258" s="7" t="e" vm="254">
        <v>#VALUE!</v>
      </c>
      <c r="H258" s="25" t="s">
        <v>907</v>
      </c>
      <c r="I258" s="26" t="s">
        <v>2989</v>
      </c>
      <c r="J258" s="12" t="str">
        <f t="shared" si="22"/>
        <v>2019</v>
      </c>
      <c r="K258" s="6">
        <v>750</v>
      </c>
      <c r="L258" s="9">
        <f>IFERROR(VLOOKUP(B258,Downloads!B:R,17,0),"-")</f>
        <v>80000</v>
      </c>
      <c r="M258" s="50" t="s">
        <v>2988</v>
      </c>
      <c r="N258" s="50" t="s">
        <v>3287</v>
      </c>
      <c r="O258" s="1">
        <f>IFERROR(VLOOKUP(B258,Downloads!B:FA,11,0), 0)</f>
        <v>107</v>
      </c>
      <c r="P258" s="1">
        <f>IFERROR(VLOOKUP(B258,Downloads!B:FK,21,0),0)</f>
        <v>88000</v>
      </c>
      <c r="Q258" s="1">
        <f>IFERROR(VLOOKUP(B258,#REF!,12,0),0)</f>
        <v>0</v>
      </c>
      <c r="R258" s="39">
        <f>IFERROR(SUM(O258:P258)/IF(Q258&lt;=0, 1, Q258), 0)</f>
        <v>88107</v>
      </c>
      <c r="S258" s="1" t="str">
        <f t="shared" si="23"/>
        <v>같음</v>
      </c>
      <c r="T258" s="41">
        <f t="shared" si="24"/>
        <v>7048560000</v>
      </c>
      <c r="U258" s="1" t="str">
        <f>E258</f>
        <v>Luis Seabra Xisto</v>
      </c>
      <c r="V258" s="43">
        <f>SUM(T258:T259)</f>
        <v>12888341000</v>
      </c>
    </row>
    <row r="259" spans="1:24" ht="114.75" customHeight="1">
      <c r="A259" s="16">
        <v>255</v>
      </c>
      <c r="B259" s="35" t="str">
        <f t="shared" si="21"/>
        <v>3C21002</v>
      </c>
      <c r="C259" s="33" t="s">
        <v>838</v>
      </c>
      <c r="D259" s="7" t="s">
        <v>8</v>
      </c>
      <c r="E259" s="8" t="s">
        <v>612</v>
      </c>
      <c r="F259" s="20" t="s">
        <v>19</v>
      </c>
      <c r="G259" s="7" t="e" vm="255">
        <v>#VALUE!</v>
      </c>
      <c r="H259" s="25" t="s">
        <v>610</v>
      </c>
      <c r="I259" s="26" t="s">
        <v>2990</v>
      </c>
      <c r="J259" s="12" t="str">
        <f t="shared" si="22"/>
        <v>2021</v>
      </c>
      <c r="K259" s="6">
        <v>750</v>
      </c>
      <c r="L259" s="9">
        <f>IFERROR(VLOOKUP(B259,Downloads!B:R,17,0),"-")</f>
        <v>73000</v>
      </c>
      <c r="M259" s="50" t="s">
        <v>2988</v>
      </c>
      <c r="N259" s="50" t="s">
        <v>3287</v>
      </c>
      <c r="O259" s="1">
        <f>IFERROR(VLOOKUP(B259,Downloads!B:FA,11,0), 0)</f>
        <v>-3</v>
      </c>
      <c r="P259" s="1">
        <f>IFERROR(VLOOKUP(B259,Downloads!B:FK,21,0),0)</f>
        <v>80000</v>
      </c>
      <c r="Q259" s="1">
        <f>IFERROR(VLOOKUP(B259,#REF!,12,0),0)</f>
        <v>0</v>
      </c>
      <c r="R259" s="39">
        <f t="shared" si="25"/>
        <v>79997</v>
      </c>
      <c r="S259" s="1" t="str">
        <f t="shared" si="23"/>
        <v>같음</v>
      </c>
      <c r="T259" s="41">
        <f t="shared" si="24"/>
        <v>5839781000</v>
      </c>
      <c r="U259" s="1" t="str">
        <f>E259</f>
        <v>Luis Seabra Xisto</v>
      </c>
      <c r="V259" s="43">
        <f>SUM(T259:T260)</f>
        <v>7220531000</v>
      </c>
    </row>
    <row r="260" spans="1:24" ht="114.75" customHeight="1">
      <c r="A260" s="16">
        <v>256</v>
      </c>
      <c r="B260" s="35" t="str">
        <f t="shared" si="21"/>
        <v>3C21001</v>
      </c>
      <c r="C260" s="33" t="s">
        <v>609</v>
      </c>
      <c r="D260" s="7" t="s">
        <v>8</v>
      </c>
      <c r="E260" s="8" t="s">
        <v>612</v>
      </c>
      <c r="F260" s="20" t="s">
        <v>19</v>
      </c>
      <c r="G260" s="7" t="e" vm="256">
        <v>#VALUE!</v>
      </c>
      <c r="H260" s="25" t="s">
        <v>611</v>
      </c>
      <c r="I260" s="26" t="s">
        <v>2991</v>
      </c>
      <c r="J260" s="12" t="str">
        <f t="shared" si="22"/>
        <v>2021</v>
      </c>
      <c r="K260" s="6">
        <v>750</v>
      </c>
      <c r="L260" s="9">
        <f>IFERROR(VLOOKUP(B260,Downloads!B:R,17,0),"-")</f>
        <v>35000</v>
      </c>
      <c r="M260" s="50" t="s">
        <v>2988</v>
      </c>
      <c r="N260" s="50" t="s">
        <v>3287</v>
      </c>
      <c r="O260" s="1">
        <f>IFERROR(VLOOKUP(B260,Downloads!B:FA,11,0), 0)</f>
        <v>450</v>
      </c>
      <c r="P260" s="1">
        <f>IFERROR(VLOOKUP(B260,Downloads!B:FK,21,0),0)</f>
        <v>39000</v>
      </c>
      <c r="Q260" s="1">
        <f>IFERROR(VLOOKUP(B260,#REF!,12,0),0)</f>
        <v>0</v>
      </c>
      <c r="R260" s="39">
        <f t="shared" si="25"/>
        <v>39450</v>
      </c>
      <c r="S260" s="1" t="str">
        <f t="shared" si="23"/>
        <v>같음</v>
      </c>
      <c r="T260" s="41">
        <f t="shared" si="24"/>
        <v>1380750000</v>
      </c>
    </row>
    <row r="261" spans="1:24" ht="114.75" customHeight="1">
      <c r="A261" s="16">
        <v>257</v>
      </c>
      <c r="B261" s="35" t="str">
        <f t="shared" si="21"/>
        <v>2C19003</v>
      </c>
      <c r="C261" s="33" t="s">
        <v>908</v>
      </c>
      <c r="D261" s="7" t="s">
        <v>8</v>
      </c>
      <c r="E261" s="8" t="s">
        <v>612</v>
      </c>
      <c r="F261" s="20" t="s">
        <v>19</v>
      </c>
      <c r="G261" s="7" t="e" vm="257">
        <v>#VALUE!</v>
      </c>
      <c r="H261" s="25" t="s">
        <v>909</v>
      </c>
      <c r="I261" s="26" t="s">
        <v>2992</v>
      </c>
      <c r="J261" s="12" t="str">
        <f t="shared" si="22"/>
        <v>2019</v>
      </c>
      <c r="K261" s="6">
        <v>750</v>
      </c>
      <c r="L261" s="9" t="str">
        <f>IFERROR(VLOOKUP(B261,Downloads!B:R,17,0),"-")</f>
        <v>-</v>
      </c>
      <c r="M261" s="50" t="s">
        <v>2988</v>
      </c>
      <c r="N261" s="50" t="s">
        <v>3287</v>
      </c>
      <c r="O261" s="1">
        <f>IFERROR(VLOOKUP(B261,Downloads!B:FA,11,0), 0)</f>
        <v>0</v>
      </c>
      <c r="P261" s="1">
        <f>IFERROR(VLOOKUP(B261,Downloads!B:FK,21,0),0)</f>
        <v>0</v>
      </c>
      <c r="Q261" s="1">
        <f>IFERROR(VLOOKUP(B261,#REF!,12,0),0)</f>
        <v>0</v>
      </c>
      <c r="R261" s="39">
        <f>IFERROR(SUM(O261:P261)/IF(Q261&lt;=0, 1, Q261), 0)</f>
        <v>0</v>
      </c>
      <c r="S261" s="1" t="str">
        <f t="shared" si="23"/>
        <v>같음</v>
      </c>
      <c r="T261" s="41">
        <f t="shared" si="24"/>
        <v>0</v>
      </c>
    </row>
    <row r="262" spans="1:24" ht="114.75" customHeight="1">
      <c r="A262" s="16">
        <v>258</v>
      </c>
      <c r="B262" s="35" t="str">
        <f t="shared" ref="B262:B325" si="26">RIGHT(REPT("0",7) &amp; C262, 7)</f>
        <v>2420020</v>
      </c>
      <c r="C262" s="33">
        <v>2420020</v>
      </c>
      <c r="D262" s="7" t="s">
        <v>9</v>
      </c>
      <c r="E262" s="8" t="s">
        <v>374</v>
      </c>
      <c r="F262" s="20" t="s">
        <v>375</v>
      </c>
      <c r="G262" s="7" t="e" vm="258">
        <v>#VALUE!</v>
      </c>
      <c r="H262" s="25" t="s">
        <v>370</v>
      </c>
      <c r="I262" s="26" t="s">
        <v>592</v>
      </c>
      <c r="J262" s="12" t="str">
        <f t="shared" si="22"/>
        <v>2020</v>
      </c>
      <c r="K262" s="6">
        <v>750</v>
      </c>
      <c r="L262" s="9">
        <f>IFERROR(VLOOKUP(B262,Downloads!B:R,17,0),"-")</f>
        <v>90000</v>
      </c>
      <c r="M262" s="50" t="s">
        <v>2993</v>
      </c>
      <c r="N262" s="50" t="s">
        <v>3290</v>
      </c>
      <c r="O262" s="1">
        <f>IFERROR(VLOOKUP(B262,Downloads!B:FA,11,0), 0)</f>
        <v>-18</v>
      </c>
      <c r="P262" s="1">
        <f>IFERROR(VLOOKUP(B262,Downloads!B:FK,21,0),0)</f>
        <v>99000</v>
      </c>
      <c r="Q262" s="1">
        <f>IFERROR(VLOOKUP(B262,#REF!,12,0),0)</f>
        <v>0</v>
      </c>
      <c r="R262" s="39">
        <f t="shared" si="25"/>
        <v>98982</v>
      </c>
      <c r="S262" s="1" t="str">
        <f t="shared" si="23"/>
        <v>같음</v>
      </c>
      <c r="T262" s="41">
        <f t="shared" si="24"/>
        <v>8908380000</v>
      </c>
      <c r="U262" s="1" t="str">
        <f>E262</f>
        <v xml:space="preserve">Fess Parker </v>
      </c>
      <c r="V262" s="43">
        <f>SUM(T262:T266)</f>
        <v>10781769000</v>
      </c>
      <c r="W262" s="1" t="str">
        <f>D262</f>
        <v>USA</v>
      </c>
      <c r="X262" s="41">
        <f>SUM(V262:V333)</f>
        <v>706972330000</v>
      </c>
    </row>
    <row r="263" spans="1:24" ht="114.75" customHeight="1">
      <c r="A263" s="16">
        <v>259</v>
      </c>
      <c r="B263" s="35" t="str">
        <f t="shared" si="26"/>
        <v>3419019</v>
      </c>
      <c r="C263" s="33">
        <v>3419019</v>
      </c>
      <c r="D263" s="7" t="s">
        <v>9</v>
      </c>
      <c r="E263" s="8" t="s">
        <v>374</v>
      </c>
      <c r="F263" s="20" t="s">
        <v>375</v>
      </c>
      <c r="G263" s="7" t="e" vm="259">
        <v>#VALUE!</v>
      </c>
      <c r="H263" s="25" t="s">
        <v>371</v>
      </c>
      <c r="I263" s="26" t="s">
        <v>590</v>
      </c>
      <c r="J263" s="12" t="str">
        <f t="shared" si="22"/>
        <v>2019</v>
      </c>
      <c r="K263" s="6">
        <v>750</v>
      </c>
      <c r="L263" s="9" t="str">
        <f>IFERROR(VLOOKUP(B263,Downloads!B:R,17,0),"-")</f>
        <v>-</v>
      </c>
      <c r="M263" s="50" t="s">
        <v>2993</v>
      </c>
      <c r="N263" s="50" t="s">
        <v>3290</v>
      </c>
      <c r="O263" s="1">
        <f>IFERROR(VLOOKUP(B263,Downloads!B:FA,11,0), 0)</f>
        <v>0</v>
      </c>
      <c r="P263" s="1">
        <f>IFERROR(VLOOKUP(B263,Downloads!B:FK,21,0),0)</f>
        <v>0</v>
      </c>
      <c r="Q263" s="1">
        <f>IFERROR(VLOOKUP(B263,#REF!,12,0),0)</f>
        <v>0</v>
      </c>
      <c r="R263" s="39">
        <f t="shared" si="25"/>
        <v>0</v>
      </c>
      <c r="S263" s="1" t="str">
        <f t="shared" si="23"/>
        <v>같음</v>
      </c>
      <c r="T263" s="41">
        <f t="shared" si="24"/>
        <v>0</v>
      </c>
    </row>
    <row r="264" spans="1:24" ht="114.75" customHeight="1">
      <c r="A264" s="16">
        <v>260</v>
      </c>
      <c r="B264" s="35" t="str">
        <f t="shared" si="26"/>
        <v>2421004</v>
      </c>
      <c r="C264" s="33">
        <v>2421004</v>
      </c>
      <c r="D264" s="7" t="s">
        <v>9</v>
      </c>
      <c r="E264" s="8" t="s">
        <v>374</v>
      </c>
      <c r="F264" s="20" t="s">
        <v>375</v>
      </c>
      <c r="G264" s="7" t="e" vm="260">
        <v>#VALUE!</v>
      </c>
      <c r="H264" s="25" t="s">
        <v>372</v>
      </c>
      <c r="I264" s="26" t="s">
        <v>593</v>
      </c>
      <c r="J264" s="12" t="str">
        <f t="shared" si="22"/>
        <v>2021</v>
      </c>
      <c r="K264" s="6">
        <v>750</v>
      </c>
      <c r="L264" s="9" t="str">
        <f>IFERROR(VLOOKUP(B264,Downloads!B:R,17,0),"-")</f>
        <v>-</v>
      </c>
      <c r="M264" s="50" t="s">
        <v>2993</v>
      </c>
      <c r="N264" s="50" t="s">
        <v>3290</v>
      </c>
      <c r="O264" s="1">
        <f>IFERROR(VLOOKUP(B264,Downloads!B:FA,11,0), 0)</f>
        <v>0</v>
      </c>
      <c r="P264" s="1">
        <f>IFERROR(VLOOKUP(B264,Downloads!B:FK,21,0),0)</f>
        <v>0</v>
      </c>
      <c r="Q264" s="1">
        <f>IFERROR(VLOOKUP(B264,#REF!,12,0),0)</f>
        <v>0</v>
      </c>
      <c r="R264" s="39">
        <f t="shared" si="25"/>
        <v>0</v>
      </c>
      <c r="S264" s="1" t="str">
        <f t="shared" si="23"/>
        <v>같음</v>
      </c>
      <c r="T264" s="41">
        <f t="shared" si="24"/>
        <v>0</v>
      </c>
    </row>
    <row r="265" spans="1:24" ht="114.75" customHeight="1">
      <c r="A265" s="16">
        <v>261</v>
      </c>
      <c r="B265" s="35" t="str">
        <f t="shared" si="26"/>
        <v>3422002</v>
      </c>
      <c r="C265" s="33">
        <v>3422002</v>
      </c>
      <c r="D265" s="7" t="s">
        <v>9</v>
      </c>
      <c r="E265" s="8" t="s">
        <v>374</v>
      </c>
      <c r="F265" s="20" t="s">
        <v>375</v>
      </c>
      <c r="G265" s="7" t="e" vm="261">
        <v>#VALUE!</v>
      </c>
      <c r="H265" s="25" t="s">
        <v>373</v>
      </c>
      <c r="I265" s="26" t="s">
        <v>591</v>
      </c>
      <c r="J265" s="12" t="str">
        <f t="shared" si="22"/>
        <v>2022</v>
      </c>
      <c r="K265" s="6">
        <v>750</v>
      </c>
      <c r="L265" s="9">
        <f>IFERROR(VLOOKUP(B265,Downloads!B:R,17,0),"-")</f>
        <v>35000</v>
      </c>
      <c r="M265" s="50" t="s">
        <v>2993</v>
      </c>
      <c r="N265" s="50" t="s">
        <v>3290</v>
      </c>
      <c r="O265" s="1">
        <f>IFERROR(VLOOKUP(B265,Downloads!B:FA,11,0), 0)</f>
        <v>6</v>
      </c>
      <c r="P265" s="1">
        <f>IFERROR(VLOOKUP(B265,Downloads!B:FK,21,0),0)</f>
        <v>39000</v>
      </c>
      <c r="Q265" s="1">
        <f>IFERROR(VLOOKUP(B265,#REF!,12,0),0)</f>
        <v>0</v>
      </c>
      <c r="R265" s="39">
        <f t="shared" si="25"/>
        <v>39006</v>
      </c>
      <c r="S265" s="1" t="str">
        <f t="shared" si="23"/>
        <v>같음</v>
      </c>
      <c r="T265" s="41">
        <f t="shared" si="24"/>
        <v>1365210000</v>
      </c>
    </row>
    <row r="266" spans="1:24" ht="114.75" customHeight="1">
      <c r="A266" s="16">
        <v>262</v>
      </c>
      <c r="B266" s="35" t="str">
        <f t="shared" si="26"/>
        <v>3423005</v>
      </c>
      <c r="C266" s="33">
        <v>3423005</v>
      </c>
      <c r="D266" s="7" t="s">
        <v>9</v>
      </c>
      <c r="E266" s="8" t="s">
        <v>374</v>
      </c>
      <c r="F266" s="20" t="s">
        <v>375</v>
      </c>
      <c r="G266" s="7" t="e" vm="262">
        <v>#VALUE!</v>
      </c>
      <c r="H266" s="25" t="s">
        <v>754</v>
      </c>
      <c r="I266" s="26" t="s">
        <v>775</v>
      </c>
      <c r="J266" s="12" t="str">
        <f t="shared" si="22"/>
        <v>2023</v>
      </c>
      <c r="K266" s="6">
        <v>750</v>
      </c>
      <c r="L266" s="9">
        <f>IFERROR(VLOOKUP(B266,Downloads!B:R,17,0),"-")</f>
        <v>21000</v>
      </c>
      <c r="M266" s="50" t="s">
        <v>2993</v>
      </c>
      <c r="N266" s="50" t="s">
        <v>3290</v>
      </c>
      <c r="O266" s="1">
        <f>IFERROR(VLOOKUP(B266,Downloads!B:FA,11,0), 0)</f>
        <v>199</v>
      </c>
      <c r="P266" s="1">
        <f>IFERROR(VLOOKUP(B266,Downloads!B:FK,21,0),0)</f>
        <v>24000</v>
      </c>
      <c r="Q266" s="1">
        <f>IFERROR(VLOOKUP(B266,#REF!,12,0),0)</f>
        <v>0</v>
      </c>
      <c r="R266" s="39">
        <f t="shared" si="25"/>
        <v>24199</v>
      </c>
      <c r="S266" s="1" t="str">
        <f t="shared" si="23"/>
        <v>같음</v>
      </c>
      <c r="T266" s="41">
        <f t="shared" si="24"/>
        <v>508179000</v>
      </c>
    </row>
    <row r="267" spans="1:24" ht="114.75" customHeight="1">
      <c r="A267" s="16">
        <v>263</v>
      </c>
      <c r="B267" s="35" t="str">
        <f t="shared" si="26"/>
        <v>3421003</v>
      </c>
      <c r="C267" s="33">
        <v>3421003</v>
      </c>
      <c r="D267" s="7" t="s">
        <v>9</v>
      </c>
      <c r="E267" s="8" t="s">
        <v>398</v>
      </c>
      <c r="F267" s="20" t="s">
        <v>397</v>
      </c>
      <c r="G267" s="7" t="e" vm="263">
        <v>#VALUE!</v>
      </c>
      <c r="H267" s="25" t="s">
        <v>653</v>
      </c>
      <c r="I267" s="26" t="s">
        <v>853</v>
      </c>
      <c r="J267" s="12" t="str">
        <f t="shared" si="22"/>
        <v>2021</v>
      </c>
      <c r="K267" s="6">
        <v>750</v>
      </c>
      <c r="L267" s="9">
        <f>IFERROR(VLOOKUP(B267,Downloads!B:R,17,0),"-")</f>
        <v>120000</v>
      </c>
      <c r="M267" s="50" t="s">
        <v>2994</v>
      </c>
      <c r="N267" s="50" t="s">
        <v>3289</v>
      </c>
      <c r="O267" s="1">
        <f>IFERROR(VLOOKUP(B267,Downloads!B:FA,11,0), 0)</f>
        <v>91</v>
      </c>
      <c r="P267" s="1">
        <f>IFERROR(VLOOKUP(B267,Downloads!B:FK,21,0),0)</f>
        <v>132000</v>
      </c>
      <c r="Q267" s="1">
        <f>IFERROR(VLOOKUP(B267,#REF!,12,0),0)</f>
        <v>0</v>
      </c>
      <c r="R267" s="39">
        <f t="shared" si="25"/>
        <v>132091</v>
      </c>
      <c r="S267" s="1" t="str">
        <f t="shared" si="23"/>
        <v>같음</v>
      </c>
      <c r="T267" s="41">
        <f t="shared" si="24"/>
        <v>15850920000</v>
      </c>
      <c r="U267" s="1" t="str">
        <f>E267</f>
        <v>Alma Rosa</v>
      </c>
      <c r="V267" s="43">
        <f>SUM(T267:T269)</f>
        <v>29872044000</v>
      </c>
    </row>
    <row r="268" spans="1:24" ht="114.75" customHeight="1">
      <c r="A268" s="16">
        <v>264</v>
      </c>
      <c r="B268" s="35" t="str">
        <f t="shared" si="26"/>
        <v>2420005</v>
      </c>
      <c r="C268" s="33">
        <v>2420005</v>
      </c>
      <c r="D268" s="7" t="s">
        <v>9</v>
      </c>
      <c r="E268" s="8" t="s">
        <v>398</v>
      </c>
      <c r="F268" s="20" t="s">
        <v>397</v>
      </c>
      <c r="G268" s="7" t="e" vm="264">
        <v>#VALUE!</v>
      </c>
      <c r="H268" s="25" t="s">
        <v>396</v>
      </c>
      <c r="I268" s="26" t="s">
        <v>855</v>
      </c>
      <c r="J268" s="12" t="str">
        <f t="shared" si="22"/>
        <v>2020</v>
      </c>
      <c r="K268" s="6">
        <v>750</v>
      </c>
      <c r="L268" s="9">
        <f>IFERROR(VLOOKUP(B268,Downloads!B:R,17,0),"-")</f>
        <v>93000</v>
      </c>
      <c r="M268" s="50" t="s">
        <v>2994</v>
      </c>
      <c r="N268" s="50" t="s">
        <v>3289</v>
      </c>
      <c r="O268" s="1">
        <f>IFERROR(VLOOKUP(B268,Downloads!B:FA,11,0), 0)</f>
        <v>4</v>
      </c>
      <c r="P268" s="1">
        <f>IFERROR(VLOOKUP(B268,Downloads!B:FK,21,0),0)</f>
        <v>103000</v>
      </c>
      <c r="Q268" s="1">
        <f>IFERROR(VLOOKUP(B268,#REF!,12,0),0)</f>
        <v>0</v>
      </c>
      <c r="R268" s="39">
        <f t="shared" si="25"/>
        <v>103004</v>
      </c>
      <c r="S268" s="1" t="str">
        <f t="shared" si="23"/>
        <v>같음</v>
      </c>
      <c r="T268" s="41">
        <f t="shared" si="24"/>
        <v>9579372000</v>
      </c>
      <c r="V268" s="44"/>
    </row>
    <row r="269" spans="1:24" ht="114.75" customHeight="1">
      <c r="A269" s="16">
        <v>265</v>
      </c>
      <c r="B269" s="35" t="str">
        <f t="shared" si="26"/>
        <v>3422003</v>
      </c>
      <c r="C269" s="33">
        <v>3422003</v>
      </c>
      <c r="D269" s="7" t="s">
        <v>9</v>
      </c>
      <c r="E269" s="8" t="s">
        <v>398</v>
      </c>
      <c r="F269" s="20" t="s">
        <v>397</v>
      </c>
      <c r="G269" s="7" t="e" vm="265">
        <v>#VALUE!</v>
      </c>
      <c r="H269" s="25" t="s">
        <v>395</v>
      </c>
      <c r="I269" s="26" t="s">
        <v>854</v>
      </c>
      <c r="J269" s="12" t="str">
        <f t="shared" si="22"/>
        <v>2022</v>
      </c>
      <c r="K269" s="6">
        <v>750</v>
      </c>
      <c r="L269" s="9">
        <f>IFERROR(VLOOKUP(B269,Downloads!B:R,17,0),"-")</f>
        <v>63000</v>
      </c>
      <c r="M269" s="50" t="s">
        <v>2994</v>
      </c>
      <c r="N269" s="50" t="s">
        <v>3289</v>
      </c>
      <c r="O269" s="1">
        <f>IFERROR(VLOOKUP(B269,Downloads!B:FA,11,0), 0)</f>
        <v>504</v>
      </c>
      <c r="P269" s="1">
        <f>IFERROR(VLOOKUP(B269,Downloads!B:FK,21,0),0)</f>
        <v>70000</v>
      </c>
      <c r="Q269" s="1">
        <f>IFERROR(VLOOKUP(B269,#REF!,12,0),0)</f>
        <v>0</v>
      </c>
      <c r="R269" s="39">
        <f t="shared" si="25"/>
        <v>70504</v>
      </c>
      <c r="S269" s="1" t="str">
        <f t="shared" si="23"/>
        <v>같음</v>
      </c>
      <c r="T269" s="41">
        <f t="shared" si="24"/>
        <v>4441752000</v>
      </c>
    </row>
    <row r="270" spans="1:24" ht="114.75" customHeight="1">
      <c r="A270" s="16">
        <v>266</v>
      </c>
      <c r="B270" s="35" t="str">
        <f t="shared" si="26"/>
        <v>2418504</v>
      </c>
      <c r="C270" s="33">
        <v>2418504</v>
      </c>
      <c r="D270" s="7" t="s">
        <v>9</v>
      </c>
      <c r="E270" s="8" t="s">
        <v>486</v>
      </c>
      <c r="F270" s="20" t="s">
        <v>968</v>
      </c>
      <c r="G270" s="7" t="e" vm="266">
        <v>#VALUE!</v>
      </c>
      <c r="H270" s="25" t="s">
        <v>482</v>
      </c>
      <c r="I270" s="26" t="s">
        <v>491</v>
      </c>
      <c r="J270" s="12" t="str">
        <f t="shared" si="22"/>
        <v>2018</v>
      </c>
      <c r="K270" s="6">
        <v>750</v>
      </c>
      <c r="L270" s="9">
        <f>IFERROR(VLOOKUP(B270,Downloads!B:R,17,0),"-")</f>
        <v>77000</v>
      </c>
      <c r="M270" s="50" t="s">
        <v>2995</v>
      </c>
      <c r="N270" s="50" t="s">
        <v>3291</v>
      </c>
      <c r="O270" s="1">
        <f>IFERROR(VLOOKUP(B270,Downloads!B:FA,11,0), 0)</f>
        <v>440</v>
      </c>
      <c r="P270" s="1">
        <f>IFERROR(VLOOKUP(B270,Downloads!B:FK,21,0),0)</f>
        <v>58000</v>
      </c>
      <c r="Q270" s="1">
        <f>IFERROR(VLOOKUP(B270,#REF!,12,0),0)</f>
        <v>0</v>
      </c>
      <c r="R270" s="39">
        <f t="shared" si="25"/>
        <v>58440</v>
      </c>
      <c r="S270" s="1" t="str">
        <f t="shared" si="23"/>
        <v>같음</v>
      </c>
      <c r="T270" s="41">
        <f t="shared" si="24"/>
        <v>4499880000</v>
      </c>
      <c r="U270" s="1" t="str">
        <f>E270</f>
        <v xml:space="preserve">Lange Twins </v>
      </c>
      <c r="V270" s="43">
        <f>SUM(T270:T274)</f>
        <v>8917776000</v>
      </c>
    </row>
    <row r="271" spans="1:24" ht="114.75" customHeight="1">
      <c r="A271" s="16">
        <v>267</v>
      </c>
      <c r="B271" s="35" t="str">
        <f t="shared" si="26"/>
        <v>2419502</v>
      </c>
      <c r="C271" s="33">
        <v>2419502</v>
      </c>
      <c r="D271" s="7" t="s">
        <v>9</v>
      </c>
      <c r="E271" s="8" t="s">
        <v>486</v>
      </c>
      <c r="F271" s="20" t="s">
        <v>968</v>
      </c>
      <c r="G271" s="7" t="e" vm="267">
        <v>#VALUE!</v>
      </c>
      <c r="H271" s="25" t="s">
        <v>483</v>
      </c>
      <c r="I271" s="26" t="s">
        <v>490</v>
      </c>
      <c r="J271" s="12" t="str">
        <f t="shared" si="22"/>
        <v>2019</v>
      </c>
      <c r="K271" s="6">
        <v>750</v>
      </c>
      <c r="L271" s="9" t="str">
        <f>IFERROR(VLOOKUP(B271,Downloads!B:R,17,0),"-")</f>
        <v>-</v>
      </c>
      <c r="M271" s="50" t="s">
        <v>2995</v>
      </c>
      <c r="N271" s="50" t="s">
        <v>3291</v>
      </c>
      <c r="O271" s="1">
        <f>IFERROR(VLOOKUP(B271,Downloads!B:FA,11,0), 0)</f>
        <v>0</v>
      </c>
      <c r="P271" s="1">
        <f>IFERROR(VLOOKUP(B271,Downloads!B:FK,21,0),0)</f>
        <v>0</v>
      </c>
      <c r="Q271" s="1">
        <f>IFERROR(VLOOKUP(B271,#REF!,12,0),0)</f>
        <v>0</v>
      </c>
      <c r="R271" s="39">
        <f t="shared" si="25"/>
        <v>0</v>
      </c>
      <c r="S271" s="1" t="str">
        <f t="shared" si="23"/>
        <v>같음</v>
      </c>
      <c r="T271" s="41">
        <f t="shared" si="24"/>
        <v>0</v>
      </c>
    </row>
    <row r="272" spans="1:24" ht="114.75" customHeight="1">
      <c r="A272" s="16">
        <v>268</v>
      </c>
      <c r="B272" s="35" t="str">
        <f t="shared" si="26"/>
        <v>2419503</v>
      </c>
      <c r="C272" s="33">
        <v>2419503</v>
      </c>
      <c r="D272" s="7" t="s">
        <v>9</v>
      </c>
      <c r="E272" s="8" t="s">
        <v>486</v>
      </c>
      <c r="F272" s="20" t="s">
        <v>968</v>
      </c>
      <c r="G272" s="7" t="e" vm="268">
        <v>#VALUE!</v>
      </c>
      <c r="H272" s="25" t="s">
        <v>484</v>
      </c>
      <c r="I272" s="26" t="s">
        <v>489</v>
      </c>
      <c r="J272" s="12" t="str">
        <f t="shared" si="22"/>
        <v>2019</v>
      </c>
      <c r="K272" s="6">
        <v>750</v>
      </c>
      <c r="L272" s="9">
        <f>IFERROR(VLOOKUP(B272,Downloads!B:R,17,0),"-")</f>
        <v>50000</v>
      </c>
      <c r="M272" s="50" t="s">
        <v>2995</v>
      </c>
      <c r="N272" s="50" t="s">
        <v>3291</v>
      </c>
      <c r="O272" s="1">
        <f>IFERROR(VLOOKUP(B272,Downloads!B:FA,11,0), 0)</f>
        <v>363</v>
      </c>
      <c r="P272" s="1">
        <f>IFERROR(VLOOKUP(B272,Downloads!B:FK,21,0),0)</f>
        <v>44000</v>
      </c>
      <c r="Q272" s="1">
        <f>IFERROR(VLOOKUP(B272,#REF!,12,0),0)</f>
        <v>0</v>
      </c>
      <c r="R272" s="39">
        <f t="shared" si="25"/>
        <v>44363</v>
      </c>
      <c r="S272" s="1" t="str">
        <f t="shared" si="23"/>
        <v>같음</v>
      </c>
      <c r="T272" s="41">
        <f t="shared" si="24"/>
        <v>2218150000</v>
      </c>
    </row>
    <row r="273" spans="1:22" ht="114.75" customHeight="1">
      <c r="A273" s="16">
        <v>269</v>
      </c>
      <c r="B273" s="35" t="str">
        <f t="shared" si="26"/>
        <v>3421602</v>
      </c>
      <c r="C273" s="33">
        <v>3421602</v>
      </c>
      <c r="D273" s="7" t="s">
        <v>9</v>
      </c>
      <c r="E273" s="8" t="s">
        <v>486</v>
      </c>
      <c r="F273" s="20" t="s">
        <v>968</v>
      </c>
      <c r="G273" s="7" t="e" vm="269">
        <v>#VALUE!</v>
      </c>
      <c r="H273" s="25" t="s">
        <v>485</v>
      </c>
      <c r="I273" s="26" t="s">
        <v>856</v>
      </c>
      <c r="J273" s="12" t="str">
        <f t="shared" si="22"/>
        <v>2021</v>
      </c>
      <c r="K273" s="6">
        <v>750</v>
      </c>
      <c r="L273" s="9">
        <f>IFERROR(VLOOKUP(B273,Downloads!B:R,17,0),"-")</f>
        <v>41000</v>
      </c>
      <c r="M273" s="50" t="s">
        <v>2995</v>
      </c>
      <c r="N273" s="50" t="s">
        <v>3291</v>
      </c>
      <c r="O273" s="1">
        <f>IFERROR(VLOOKUP(B273,Downloads!B:FA,11,0), 0)</f>
        <v>868</v>
      </c>
      <c r="P273" s="1">
        <f>IFERROR(VLOOKUP(B273,Downloads!B:FK,21,0),0)</f>
        <v>35000</v>
      </c>
      <c r="Q273" s="1">
        <f>IFERROR(VLOOKUP(B273,#REF!,12,0),0)</f>
        <v>0</v>
      </c>
      <c r="R273" s="39">
        <f t="shared" si="25"/>
        <v>35868</v>
      </c>
      <c r="S273" s="1" t="str">
        <f t="shared" si="23"/>
        <v>같음</v>
      </c>
      <c r="T273" s="41">
        <f t="shared" si="24"/>
        <v>1470588000</v>
      </c>
    </row>
    <row r="274" spans="1:22" ht="114.75" customHeight="1">
      <c r="A274" s="16">
        <v>270</v>
      </c>
      <c r="B274" s="35" t="str">
        <f t="shared" si="26"/>
        <v>4422601</v>
      </c>
      <c r="C274" s="33">
        <v>4422601</v>
      </c>
      <c r="D274" s="7" t="s">
        <v>9</v>
      </c>
      <c r="E274" s="8" t="s">
        <v>486</v>
      </c>
      <c r="F274" s="20" t="s">
        <v>968</v>
      </c>
      <c r="G274" s="7" t="e" vm="270">
        <v>#VALUE!</v>
      </c>
      <c r="H274" s="25" t="s">
        <v>488</v>
      </c>
      <c r="I274" s="26" t="s">
        <v>487</v>
      </c>
      <c r="J274" s="12" t="str">
        <f t="shared" si="22"/>
        <v>2022</v>
      </c>
      <c r="K274" s="6">
        <v>750</v>
      </c>
      <c r="L274" s="9">
        <f>IFERROR(VLOOKUP(B274,Downloads!B:R,17,0),"-")</f>
        <v>47000</v>
      </c>
      <c r="M274" s="50" t="s">
        <v>2995</v>
      </c>
      <c r="N274" s="50" t="s">
        <v>3291</v>
      </c>
      <c r="O274" s="1">
        <f>IFERROR(VLOOKUP(B274,Downloads!B:FA,11,0), 0)</f>
        <v>514</v>
      </c>
      <c r="P274" s="1">
        <f>IFERROR(VLOOKUP(B274,Downloads!B:FK,21,0),0)</f>
        <v>15000</v>
      </c>
      <c r="Q274" s="1">
        <f>IFERROR(VLOOKUP(B274,#REF!,12,0),0)</f>
        <v>0</v>
      </c>
      <c r="R274" s="39">
        <f t="shared" si="25"/>
        <v>15514</v>
      </c>
      <c r="S274" s="1" t="str">
        <f t="shared" si="23"/>
        <v>같음</v>
      </c>
      <c r="T274" s="41">
        <f t="shared" si="24"/>
        <v>729158000</v>
      </c>
    </row>
    <row r="275" spans="1:22" ht="114.75" customHeight="1">
      <c r="A275" s="16">
        <v>271</v>
      </c>
      <c r="B275" s="35" t="str">
        <f t="shared" si="26"/>
        <v>2420607</v>
      </c>
      <c r="C275" s="33">
        <v>2420607</v>
      </c>
      <c r="D275" s="7" t="s">
        <v>9</v>
      </c>
      <c r="E275" s="8" t="s">
        <v>493</v>
      </c>
      <c r="F275" s="20" t="s">
        <v>50</v>
      </c>
      <c r="G275" s="7" t="e" vm="271">
        <v>#VALUE!</v>
      </c>
      <c r="H275" s="25" t="s">
        <v>492</v>
      </c>
      <c r="I275" s="26" t="s">
        <v>494</v>
      </c>
      <c r="J275" s="12" t="str">
        <f t="shared" si="22"/>
        <v>2020</v>
      </c>
      <c r="K275" s="6">
        <v>750</v>
      </c>
      <c r="L275" s="9">
        <f>IFERROR(VLOOKUP(B275,Downloads!B:R,17,0),"-")</f>
        <v>62000</v>
      </c>
      <c r="M275" s="50" t="s">
        <v>2996</v>
      </c>
      <c r="N275" s="50" t="s">
        <v>3292</v>
      </c>
      <c r="O275" s="1">
        <f>IFERROR(VLOOKUP(B275,Downloads!B:FA,11,0), 0)</f>
        <v>1</v>
      </c>
      <c r="P275" s="1">
        <f>IFERROR(VLOOKUP(B275,Downloads!B:FK,21,0),0)</f>
        <v>69000</v>
      </c>
      <c r="Q275" s="1">
        <f>IFERROR(VLOOKUP(B275,#REF!,12,0),0)</f>
        <v>0</v>
      </c>
      <c r="R275" s="39">
        <f t="shared" si="25"/>
        <v>69001</v>
      </c>
      <c r="S275" s="1" t="str">
        <f t="shared" si="23"/>
        <v>같음</v>
      </c>
      <c r="T275" s="41">
        <f t="shared" si="24"/>
        <v>4278062000</v>
      </c>
      <c r="U275" s="1" t="str">
        <f>E275</f>
        <v>Fog &amp; Light</v>
      </c>
      <c r="V275" s="43">
        <f>SUM(T275:T277)</f>
        <v>4278062000</v>
      </c>
    </row>
    <row r="276" spans="1:22" ht="114.75" customHeight="1">
      <c r="A276" s="16">
        <v>272</v>
      </c>
      <c r="B276" s="35" t="str">
        <f t="shared" si="26"/>
        <v>2420606</v>
      </c>
      <c r="C276" s="33">
        <v>2420606</v>
      </c>
      <c r="D276" s="7" t="s">
        <v>9</v>
      </c>
      <c r="E276" s="8" t="s">
        <v>493</v>
      </c>
      <c r="F276" s="20" t="s">
        <v>50</v>
      </c>
      <c r="G276" s="7" t="e" vm="272">
        <v>#VALUE!</v>
      </c>
      <c r="H276" s="25" t="s">
        <v>522</v>
      </c>
      <c r="I276" s="26" t="s">
        <v>495</v>
      </c>
      <c r="J276" s="12" t="str">
        <f t="shared" si="22"/>
        <v>2020</v>
      </c>
      <c r="K276" s="6">
        <v>750</v>
      </c>
      <c r="L276" s="9" t="str">
        <f>IFERROR(VLOOKUP(B276,Downloads!B:R,17,0),"-")</f>
        <v>-</v>
      </c>
      <c r="M276" s="50" t="s">
        <v>2996</v>
      </c>
      <c r="N276" s="50" t="s">
        <v>3292</v>
      </c>
      <c r="O276" s="1">
        <f>IFERROR(VLOOKUP(B276,Downloads!B:FA,11,0), 0)</f>
        <v>0</v>
      </c>
      <c r="P276" s="1">
        <f>IFERROR(VLOOKUP(B276,Downloads!B:FK,21,0),0)</f>
        <v>0</v>
      </c>
      <c r="Q276" s="1">
        <f>IFERROR(VLOOKUP(B276,#REF!,12,0),0)</f>
        <v>0</v>
      </c>
      <c r="R276" s="39">
        <f t="shared" si="25"/>
        <v>0</v>
      </c>
      <c r="S276" s="1" t="str">
        <f t="shared" si="23"/>
        <v>같음</v>
      </c>
      <c r="T276" s="41">
        <f t="shared" si="24"/>
        <v>0</v>
      </c>
    </row>
    <row r="277" spans="1:22" ht="114.75" customHeight="1">
      <c r="A277" s="16">
        <v>273</v>
      </c>
      <c r="B277" s="35" t="str">
        <f t="shared" si="26"/>
        <v>2421605</v>
      </c>
      <c r="C277" s="33">
        <v>2421605</v>
      </c>
      <c r="D277" s="7" t="s">
        <v>9</v>
      </c>
      <c r="E277" s="8" t="s">
        <v>493</v>
      </c>
      <c r="F277" s="20" t="s">
        <v>50</v>
      </c>
      <c r="G277" s="7" t="e" vm="273">
        <v>#VALUE!</v>
      </c>
      <c r="H277" s="25" t="s">
        <v>523</v>
      </c>
      <c r="I277" s="26" t="s">
        <v>496</v>
      </c>
      <c r="J277" s="12" t="str">
        <f t="shared" si="22"/>
        <v>2021</v>
      </c>
      <c r="K277" s="6">
        <v>750</v>
      </c>
      <c r="L277" s="9" t="str">
        <f>IFERROR(VLOOKUP(B277,Downloads!B:R,17,0),"-")</f>
        <v>-</v>
      </c>
      <c r="M277" s="50" t="s">
        <v>2996</v>
      </c>
      <c r="N277" s="50" t="s">
        <v>3292</v>
      </c>
      <c r="O277" s="1">
        <f>IFERROR(VLOOKUP(B277,Downloads!B:FA,11,0), 0)</f>
        <v>0</v>
      </c>
      <c r="P277" s="1">
        <f>IFERROR(VLOOKUP(B277,Downloads!B:FK,21,0),0)</f>
        <v>0</v>
      </c>
      <c r="Q277" s="1">
        <f>IFERROR(VLOOKUP(B277,#REF!,12,0),0)</f>
        <v>0</v>
      </c>
      <c r="R277" s="39">
        <f t="shared" si="25"/>
        <v>0</v>
      </c>
      <c r="S277" s="1" t="str">
        <f t="shared" si="23"/>
        <v>같음</v>
      </c>
      <c r="T277" s="41">
        <f t="shared" si="24"/>
        <v>0</v>
      </c>
    </row>
    <row r="278" spans="1:22" ht="114.75" customHeight="1">
      <c r="A278" s="16">
        <v>274</v>
      </c>
      <c r="B278" s="35" t="str">
        <f t="shared" si="26"/>
        <v>2419526</v>
      </c>
      <c r="C278" s="33">
        <v>2419526</v>
      </c>
      <c r="D278" s="7" t="s">
        <v>9</v>
      </c>
      <c r="E278" s="8" t="s">
        <v>547</v>
      </c>
      <c r="F278" s="20" t="s">
        <v>479</v>
      </c>
      <c r="G278" s="7" t="e" vm="274">
        <v>#VALUE!</v>
      </c>
      <c r="H278" s="25" t="s">
        <v>546</v>
      </c>
      <c r="I278" s="26" t="s">
        <v>533</v>
      </c>
      <c r="J278" s="12" t="str">
        <f t="shared" si="22"/>
        <v>2019</v>
      </c>
      <c r="K278" s="6">
        <v>750</v>
      </c>
      <c r="L278" s="9">
        <f>IFERROR(VLOOKUP(B278,Downloads!B:R,17,0),"-")</f>
        <v>175000</v>
      </c>
      <c r="M278" s="50" t="s">
        <v>2997</v>
      </c>
      <c r="N278" s="50" t="s">
        <v>3293</v>
      </c>
      <c r="O278" s="1">
        <f>IFERROR(VLOOKUP(B278,Downloads!B:FA,11,0), 0)</f>
        <v>50</v>
      </c>
      <c r="P278" s="1">
        <f>IFERROR(VLOOKUP(B278,Downloads!B:FK,21,0),0)</f>
        <v>190000</v>
      </c>
      <c r="Q278" s="1">
        <f>IFERROR(VLOOKUP(B278,#REF!,12,0),0)</f>
        <v>0</v>
      </c>
      <c r="R278" s="39">
        <f t="shared" si="25"/>
        <v>190050</v>
      </c>
      <c r="S278" s="1" t="str">
        <f t="shared" si="23"/>
        <v>같음</v>
      </c>
      <c r="T278" s="41">
        <f t="shared" si="24"/>
        <v>33258750000</v>
      </c>
      <c r="U278" s="1" t="str">
        <f>E278</f>
        <v xml:space="preserve">Pisoni </v>
      </c>
      <c r="V278" s="43">
        <f>SUM(T278:T286)</f>
        <v>92785216000</v>
      </c>
    </row>
    <row r="279" spans="1:22" ht="114.75" customHeight="1">
      <c r="A279" s="16">
        <v>275</v>
      </c>
      <c r="B279" s="35" t="str">
        <f t="shared" si="26"/>
        <v>2418526</v>
      </c>
      <c r="C279" s="33">
        <v>2418526</v>
      </c>
      <c r="D279" s="7" t="s">
        <v>9</v>
      </c>
      <c r="E279" s="8" t="s">
        <v>547</v>
      </c>
      <c r="F279" s="20" t="s">
        <v>479</v>
      </c>
      <c r="G279" s="7" t="e" vm="275">
        <v>#VALUE!</v>
      </c>
      <c r="H279" s="25" t="s">
        <v>546</v>
      </c>
      <c r="I279" s="26" t="s">
        <v>533</v>
      </c>
      <c r="J279" s="12" t="str">
        <f t="shared" si="22"/>
        <v>2018</v>
      </c>
      <c r="K279" s="6">
        <v>750</v>
      </c>
      <c r="L279" s="9" t="str">
        <f>IFERROR(VLOOKUP(B279,Downloads!B:R,17,0),"-")</f>
        <v>-</v>
      </c>
      <c r="M279" s="50" t="s">
        <v>2997</v>
      </c>
      <c r="N279" s="50" t="s">
        <v>3293</v>
      </c>
      <c r="O279" s="1">
        <f>IFERROR(VLOOKUP(B279,Downloads!B:FA,11,0), 0)</f>
        <v>0</v>
      </c>
      <c r="P279" s="1">
        <f>IFERROR(VLOOKUP(B279,Downloads!B:FK,21,0),0)</f>
        <v>0</v>
      </c>
      <c r="Q279" s="1">
        <f>IFERROR(VLOOKUP(B279,#REF!,12,0),0)</f>
        <v>0</v>
      </c>
      <c r="R279" s="39">
        <f t="shared" si="25"/>
        <v>0</v>
      </c>
      <c r="S279" s="1" t="str">
        <f t="shared" si="23"/>
        <v>같음</v>
      </c>
      <c r="T279" s="41">
        <f t="shared" si="24"/>
        <v>0</v>
      </c>
    </row>
    <row r="280" spans="1:22" ht="114.75" customHeight="1">
      <c r="A280" s="16">
        <v>276</v>
      </c>
      <c r="B280" s="35" t="str">
        <f t="shared" si="26"/>
        <v>2421502</v>
      </c>
      <c r="C280" s="33">
        <v>2421502</v>
      </c>
      <c r="D280" s="7" t="s">
        <v>9</v>
      </c>
      <c r="E280" s="8" t="s">
        <v>547</v>
      </c>
      <c r="F280" s="20" t="s">
        <v>479</v>
      </c>
      <c r="G280" s="7" t="e" vm="276">
        <v>#VALUE!</v>
      </c>
      <c r="H280" s="25" t="s">
        <v>545</v>
      </c>
      <c r="I280" s="26" t="s">
        <v>534</v>
      </c>
      <c r="J280" s="12" t="str">
        <f t="shared" si="22"/>
        <v>2021</v>
      </c>
      <c r="K280" s="6">
        <v>750</v>
      </c>
      <c r="L280" s="9">
        <f>IFERROR(VLOOKUP(B280,Downloads!B:R,17,0),"-")</f>
        <v>135000</v>
      </c>
      <c r="M280" s="50" t="s">
        <v>2997</v>
      </c>
      <c r="N280" s="50" t="s">
        <v>3293</v>
      </c>
      <c r="O280" s="1">
        <f>IFERROR(VLOOKUP(B280,Downloads!B:FA,11,0), 0)</f>
        <v>277</v>
      </c>
      <c r="P280" s="1">
        <f>IFERROR(VLOOKUP(B280,Downloads!B:FK,21,0),0)</f>
        <v>108000</v>
      </c>
      <c r="Q280" s="1">
        <f>IFERROR(VLOOKUP(B280,#REF!,12,0),0)</f>
        <v>0</v>
      </c>
      <c r="R280" s="39">
        <f t="shared" si="25"/>
        <v>108277</v>
      </c>
      <c r="S280" s="1" t="str">
        <f t="shared" si="23"/>
        <v>같음</v>
      </c>
      <c r="T280" s="41">
        <f t="shared" si="24"/>
        <v>14617395000</v>
      </c>
    </row>
    <row r="281" spans="1:22" ht="114.75" customHeight="1">
      <c r="A281" s="16">
        <v>277</v>
      </c>
      <c r="B281" s="35" t="str">
        <f t="shared" si="26"/>
        <v>2421503</v>
      </c>
      <c r="C281" s="33">
        <v>2421503</v>
      </c>
      <c r="D281" s="7" t="s">
        <v>9</v>
      </c>
      <c r="E281" s="8" t="s">
        <v>547</v>
      </c>
      <c r="F281" s="20" t="s">
        <v>479</v>
      </c>
      <c r="G281" s="7" t="e" vm="277">
        <v>#VALUE!</v>
      </c>
      <c r="H281" s="25" t="s">
        <v>544</v>
      </c>
      <c r="I281" s="26" t="s">
        <v>535</v>
      </c>
      <c r="J281" s="12" t="str">
        <f t="shared" si="22"/>
        <v>2021</v>
      </c>
      <c r="K281" s="6">
        <v>750</v>
      </c>
      <c r="L281" s="9">
        <f>IFERROR(VLOOKUP(B281,Downloads!B:R,17,0),"-")</f>
        <v>115000</v>
      </c>
      <c r="M281" s="50" t="s">
        <v>2997</v>
      </c>
      <c r="N281" s="50" t="s">
        <v>3293</v>
      </c>
      <c r="O281" s="1">
        <f>IFERROR(VLOOKUP(B281,Downloads!B:FA,11,0), 0)</f>
        <v>253</v>
      </c>
      <c r="P281" s="1">
        <f>IFERROR(VLOOKUP(B281,Downloads!B:FK,21,0),0)</f>
        <v>130000</v>
      </c>
      <c r="Q281" s="1">
        <f>IFERROR(VLOOKUP(B281,#REF!,12,0),0)</f>
        <v>0</v>
      </c>
      <c r="R281" s="39">
        <f t="shared" si="25"/>
        <v>130253</v>
      </c>
      <c r="S281" s="1" t="str">
        <f t="shared" si="23"/>
        <v>같음</v>
      </c>
      <c r="T281" s="41">
        <f t="shared" si="24"/>
        <v>14979095000</v>
      </c>
    </row>
    <row r="282" spans="1:22" ht="114.75" customHeight="1">
      <c r="A282" s="16">
        <v>278</v>
      </c>
      <c r="B282" s="35" t="str">
        <f t="shared" si="26"/>
        <v>3421502</v>
      </c>
      <c r="C282" s="33">
        <v>3421502</v>
      </c>
      <c r="D282" s="7" t="s">
        <v>9</v>
      </c>
      <c r="E282" s="8" t="s">
        <v>547</v>
      </c>
      <c r="F282" s="20" t="s">
        <v>479</v>
      </c>
      <c r="G282" s="7" t="e" vm="278">
        <v>#VALUE!</v>
      </c>
      <c r="H282" s="25" t="s">
        <v>543</v>
      </c>
      <c r="I282" s="26" t="s">
        <v>857</v>
      </c>
      <c r="J282" s="12" t="str">
        <f t="shared" si="22"/>
        <v>2021</v>
      </c>
      <c r="K282" s="6">
        <v>750</v>
      </c>
      <c r="L282" s="9">
        <f>IFERROR(VLOOKUP(B282,Downloads!B:R,17,0),"-")</f>
        <v>105000</v>
      </c>
      <c r="M282" s="50" t="s">
        <v>2997</v>
      </c>
      <c r="N282" s="50" t="s">
        <v>3293</v>
      </c>
      <c r="O282" s="1">
        <f>IFERROR(VLOOKUP(B282,Downloads!B:FA,11,0), 0)</f>
        <v>243</v>
      </c>
      <c r="P282" s="1">
        <f>IFERROR(VLOOKUP(B282,Downloads!B:FK,21,0),0)</f>
        <v>120000</v>
      </c>
      <c r="Q282" s="1">
        <f>IFERROR(VLOOKUP(B282,#REF!,12,0),0)</f>
        <v>0</v>
      </c>
      <c r="R282" s="39">
        <f t="shared" si="25"/>
        <v>120243</v>
      </c>
      <c r="S282" s="1" t="str">
        <f t="shared" si="23"/>
        <v>같음</v>
      </c>
      <c r="T282" s="41">
        <f t="shared" si="24"/>
        <v>12625515000</v>
      </c>
    </row>
    <row r="283" spans="1:22" ht="114.75" customHeight="1">
      <c r="A283" s="16">
        <v>279</v>
      </c>
      <c r="B283" s="35" t="str">
        <f t="shared" si="26"/>
        <v>2421501</v>
      </c>
      <c r="C283" s="33">
        <v>2421501</v>
      </c>
      <c r="D283" s="7" t="s">
        <v>9</v>
      </c>
      <c r="E283" s="8" t="s">
        <v>547</v>
      </c>
      <c r="F283" s="20" t="s">
        <v>479</v>
      </c>
      <c r="G283" s="7" t="e" vm="279">
        <v>#VALUE!</v>
      </c>
      <c r="H283" s="25" t="s">
        <v>542</v>
      </c>
      <c r="I283" s="26" t="s">
        <v>536</v>
      </c>
      <c r="J283" s="12" t="str">
        <f t="shared" si="22"/>
        <v>2021</v>
      </c>
      <c r="K283" s="6">
        <v>750</v>
      </c>
      <c r="L283" s="9">
        <f>IFERROR(VLOOKUP(B283,Downloads!B:R,17,0),"-")</f>
        <v>86000</v>
      </c>
      <c r="M283" s="50" t="s">
        <v>2997</v>
      </c>
      <c r="N283" s="50" t="s">
        <v>3293</v>
      </c>
      <c r="O283" s="1">
        <f>IFERROR(VLOOKUP(B283,Downloads!B:FA,11,0), 0)</f>
        <v>324</v>
      </c>
      <c r="P283" s="1">
        <f>IFERROR(VLOOKUP(B283,Downloads!B:FK,21,0),0)</f>
        <v>95000</v>
      </c>
      <c r="Q283" s="1">
        <f>IFERROR(VLOOKUP(B283,#REF!,12,0),0)</f>
        <v>0</v>
      </c>
      <c r="R283" s="39">
        <f t="shared" si="25"/>
        <v>95324</v>
      </c>
      <c r="S283" s="1" t="str">
        <f t="shared" si="23"/>
        <v>같음</v>
      </c>
      <c r="T283" s="41">
        <f t="shared" si="24"/>
        <v>8197864000</v>
      </c>
    </row>
    <row r="284" spans="1:22" ht="114.75" customHeight="1">
      <c r="A284" s="16">
        <v>280</v>
      </c>
      <c r="B284" s="35" t="str">
        <f t="shared" si="26"/>
        <v>3421501</v>
      </c>
      <c r="C284" s="33">
        <v>3421501</v>
      </c>
      <c r="D284" s="7" t="s">
        <v>9</v>
      </c>
      <c r="E284" s="8" t="s">
        <v>547</v>
      </c>
      <c r="F284" s="20" t="s">
        <v>479</v>
      </c>
      <c r="G284" s="7" t="e" vm="280">
        <v>#VALUE!</v>
      </c>
      <c r="H284" s="25" t="s">
        <v>541</v>
      </c>
      <c r="I284" s="26" t="s">
        <v>858</v>
      </c>
      <c r="J284" s="12" t="str">
        <f t="shared" si="22"/>
        <v>2021</v>
      </c>
      <c r="K284" s="6">
        <v>750</v>
      </c>
      <c r="L284" s="9">
        <f>IFERROR(VLOOKUP(B284,Downloads!B:R,17,0),"-")</f>
        <v>77000</v>
      </c>
      <c r="M284" s="50" t="s">
        <v>2997</v>
      </c>
      <c r="N284" s="50" t="s">
        <v>3293</v>
      </c>
      <c r="O284" s="1">
        <f>IFERROR(VLOOKUP(B284,Downloads!B:FA,11,0), 0)</f>
        <v>61</v>
      </c>
      <c r="P284" s="1">
        <f>IFERROR(VLOOKUP(B284,Downloads!B:FK,21,0),0)</f>
        <v>85000</v>
      </c>
      <c r="Q284" s="1">
        <f>IFERROR(VLOOKUP(B284,#REF!,12,0),0)</f>
        <v>0</v>
      </c>
      <c r="R284" s="39">
        <f t="shared" si="25"/>
        <v>85061</v>
      </c>
      <c r="S284" s="1" t="str">
        <f t="shared" si="23"/>
        <v>같음</v>
      </c>
      <c r="T284" s="41">
        <f t="shared" si="24"/>
        <v>6549697000</v>
      </c>
    </row>
    <row r="285" spans="1:22" ht="114.75" customHeight="1">
      <c r="A285" s="16">
        <v>281</v>
      </c>
      <c r="B285" s="35" t="str">
        <f t="shared" si="26"/>
        <v>3422502</v>
      </c>
      <c r="C285" s="33">
        <v>3422502</v>
      </c>
      <c r="D285" s="7" t="s">
        <v>9</v>
      </c>
      <c r="E285" s="8" t="s">
        <v>547</v>
      </c>
      <c r="F285" s="20" t="s">
        <v>479</v>
      </c>
      <c r="G285" s="7" t="e" vm="281">
        <v>#VALUE!</v>
      </c>
      <c r="H285" s="25" t="s">
        <v>540</v>
      </c>
      <c r="I285" s="26" t="s">
        <v>537</v>
      </c>
      <c r="J285" s="12" t="str">
        <f t="shared" si="22"/>
        <v>2022</v>
      </c>
      <c r="K285" s="6">
        <v>750</v>
      </c>
      <c r="L285" s="9">
        <f>IFERROR(VLOOKUP(B285,Downloads!B:R,17,0),"-")</f>
        <v>45000</v>
      </c>
      <c r="M285" s="50" t="s">
        <v>2997</v>
      </c>
      <c r="N285" s="50" t="s">
        <v>3293</v>
      </c>
      <c r="O285" s="1">
        <f>IFERROR(VLOOKUP(B285,Downloads!B:FA,11,0), 0)</f>
        <v>220</v>
      </c>
      <c r="P285" s="1">
        <f>IFERROR(VLOOKUP(B285,Downloads!B:FK,21,0),0)</f>
        <v>35000</v>
      </c>
      <c r="Q285" s="1">
        <f>IFERROR(VLOOKUP(B285,#REF!,12,0),0)</f>
        <v>0</v>
      </c>
      <c r="R285" s="39">
        <f t="shared" si="25"/>
        <v>35220</v>
      </c>
      <c r="S285" s="1" t="str">
        <f t="shared" si="23"/>
        <v>같음</v>
      </c>
      <c r="T285" s="41">
        <f t="shared" si="24"/>
        <v>1584900000</v>
      </c>
    </row>
    <row r="286" spans="1:22" ht="114.75" customHeight="1">
      <c r="A286" s="16">
        <v>282</v>
      </c>
      <c r="B286" s="35" t="str">
        <f t="shared" si="26"/>
        <v>4422501</v>
      </c>
      <c r="C286" s="33">
        <v>4422501</v>
      </c>
      <c r="D286" s="7" t="s">
        <v>9</v>
      </c>
      <c r="E286" s="8" t="s">
        <v>547</v>
      </c>
      <c r="F286" s="20" t="s">
        <v>479</v>
      </c>
      <c r="G286" s="7" t="e" vm="282">
        <v>#VALUE!</v>
      </c>
      <c r="H286" s="25" t="s">
        <v>539</v>
      </c>
      <c r="I286" s="26" t="s">
        <v>538</v>
      </c>
      <c r="J286" s="12" t="str">
        <f t="shared" si="22"/>
        <v>2022</v>
      </c>
      <c r="K286" s="6">
        <v>750</v>
      </c>
      <c r="L286" s="9">
        <f>IFERROR(VLOOKUP(B286,Downloads!B:R,17,0),"-")</f>
        <v>54000</v>
      </c>
      <c r="M286" s="50" t="s">
        <v>2997</v>
      </c>
      <c r="N286" s="50" t="s">
        <v>3293</v>
      </c>
      <c r="O286" s="1">
        <f>IFERROR(VLOOKUP(B286,Downloads!B:FA,11,0), 0)</f>
        <v>0</v>
      </c>
      <c r="P286" s="1">
        <f>IFERROR(VLOOKUP(B286,Downloads!B:FK,21,0),0)</f>
        <v>18000</v>
      </c>
      <c r="Q286" s="1">
        <f>IFERROR(VLOOKUP(B286,#REF!,12,0),0)</f>
        <v>0</v>
      </c>
      <c r="R286" s="39">
        <f t="shared" si="25"/>
        <v>18000</v>
      </c>
      <c r="S286" s="1" t="str">
        <f t="shared" si="23"/>
        <v>같음</v>
      </c>
      <c r="T286" s="41">
        <f t="shared" si="24"/>
        <v>972000000</v>
      </c>
    </row>
    <row r="287" spans="1:22" ht="114.75" customHeight="1">
      <c r="A287" s="16">
        <v>283</v>
      </c>
      <c r="B287" s="35" t="str">
        <f t="shared" si="26"/>
        <v>2423018</v>
      </c>
      <c r="C287" s="33">
        <v>2423018</v>
      </c>
      <c r="D287" s="7" t="s">
        <v>9</v>
      </c>
      <c r="E287" s="8" t="s">
        <v>820</v>
      </c>
      <c r="F287" s="20" t="s">
        <v>825</v>
      </c>
      <c r="G287" s="7" t="e" vm="283">
        <v>#VALUE!</v>
      </c>
      <c r="H287" s="25" t="s">
        <v>819</v>
      </c>
      <c r="I287" s="26" t="s">
        <v>965</v>
      </c>
      <c r="J287" s="12" t="str">
        <f t="shared" si="22"/>
        <v>2023</v>
      </c>
      <c r="K287" s="6">
        <v>750</v>
      </c>
      <c r="L287" s="9">
        <f>IFERROR(VLOOKUP(B287,Downloads!B:R,17,0),"-")</f>
        <v>118000</v>
      </c>
      <c r="M287" s="50" t="s">
        <v>2998</v>
      </c>
      <c r="N287" s="50" t="s">
        <v>3294</v>
      </c>
      <c r="O287" s="1">
        <f>IFERROR(VLOOKUP(B287,Downloads!B:FA,11,0), 0)</f>
        <v>-3</v>
      </c>
      <c r="P287" s="1">
        <f>IFERROR(VLOOKUP(B287,Downloads!B:FK,21,0),0)</f>
        <v>130000</v>
      </c>
      <c r="Q287" s="1">
        <f>IFERROR(VLOOKUP(B287,#REF!,12,0),0)</f>
        <v>0</v>
      </c>
      <c r="R287" s="39">
        <f t="shared" si="25"/>
        <v>129997</v>
      </c>
      <c r="S287" s="1" t="str">
        <f t="shared" si="23"/>
        <v>같음</v>
      </c>
      <c r="T287" s="41">
        <f t="shared" si="24"/>
        <v>15339646000</v>
      </c>
      <c r="U287" s="1" t="str">
        <f>E287</f>
        <v>Ridge</v>
      </c>
      <c r="V287" s="43">
        <f>SUM(T287:T290)</f>
        <v>45612034000</v>
      </c>
    </row>
    <row r="288" spans="1:22" ht="114.75" customHeight="1">
      <c r="A288" s="16">
        <v>284</v>
      </c>
      <c r="B288" s="35" t="str">
        <f t="shared" si="26"/>
        <v>2422401</v>
      </c>
      <c r="C288" s="33">
        <v>2422401</v>
      </c>
      <c r="D288" s="7" t="s">
        <v>9</v>
      </c>
      <c r="E288" s="8" t="s">
        <v>820</v>
      </c>
      <c r="F288" s="20" t="s">
        <v>18</v>
      </c>
      <c r="G288" s="7" t="e" vm="284">
        <v>#VALUE!</v>
      </c>
      <c r="H288" s="25" t="s">
        <v>966</v>
      </c>
      <c r="I288" s="26" t="s">
        <v>967</v>
      </c>
      <c r="J288" s="12" t="str">
        <f t="shared" si="22"/>
        <v>2022</v>
      </c>
      <c r="K288" s="6">
        <v>750</v>
      </c>
      <c r="L288" s="9">
        <f>IFERROR(VLOOKUP(B288,Downloads!B:R,17,0),"-")</f>
        <v>105000</v>
      </c>
      <c r="M288" s="50" t="s">
        <v>2998</v>
      </c>
      <c r="N288" s="50" t="s">
        <v>3294</v>
      </c>
      <c r="O288" s="1">
        <f>IFERROR(VLOOKUP(B288,Downloads!B:FA,11,0), 0)</f>
        <v>220</v>
      </c>
      <c r="P288" s="1">
        <f>IFERROR(VLOOKUP(B288,Downloads!B:FK,21,0),0)</f>
        <v>115000</v>
      </c>
      <c r="Q288" s="1">
        <f>IFERROR(VLOOKUP(B288,#REF!,12,0),0)</f>
        <v>0</v>
      </c>
      <c r="R288" s="39">
        <f t="shared" si="25"/>
        <v>115220</v>
      </c>
      <c r="S288" s="1" t="str">
        <f t="shared" si="23"/>
        <v>같음</v>
      </c>
      <c r="T288" s="41">
        <f t="shared" si="24"/>
        <v>12098100000</v>
      </c>
    </row>
    <row r="289" spans="1:22" ht="114.75" customHeight="1">
      <c r="A289" s="16">
        <v>285</v>
      </c>
      <c r="B289" s="35" t="str">
        <f t="shared" si="26"/>
        <v>2423003</v>
      </c>
      <c r="C289" s="33">
        <v>2423003</v>
      </c>
      <c r="D289" s="7" t="s">
        <v>9</v>
      </c>
      <c r="E289" s="8" t="s">
        <v>820</v>
      </c>
      <c r="F289" s="20" t="s">
        <v>18</v>
      </c>
      <c r="G289" s="7" t="e" vm="285">
        <v>#VALUE!</v>
      </c>
      <c r="H289" s="25" t="s">
        <v>821</v>
      </c>
      <c r="I289" s="26" t="s">
        <v>822</v>
      </c>
      <c r="J289" s="12" t="str">
        <f t="shared" ref="J289:J337" si="27">IF(C289="","",
 IF(UPPER(MID(C289,3,2))="MV",
    "MV",
 IF(UPPER(MID(C289,3,2))="NV",
    "NV",
 IF(UPPER(MID(C289,3,2))="XX",
    "",
 IF(VALUE(MID(C289,3,2))&gt;50,
    "19"&amp;MID(C289,3,2),
    "20"&amp;MID(C289,3,2)
 ))))
)</f>
        <v>2023</v>
      </c>
      <c r="K289" s="6">
        <v>750</v>
      </c>
      <c r="L289" s="9">
        <f>IFERROR(VLOOKUP(B289,Downloads!B:R,17,0),"-")</f>
        <v>109000</v>
      </c>
      <c r="M289" s="50" t="s">
        <v>2998</v>
      </c>
      <c r="N289" s="50" t="s">
        <v>3294</v>
      </c>
      <c r="O289" s="1">
        <f>IFERROR(VLOOKUP(B289,Downloads!B:FA,11,0), 0)</f>
        <v>220</v>
      </c>
      <c r="P289" s="1">
        <f>IFERROR(VLOOKUP(B289,Downloads!B:FK,21,0),0)</f>
        <v>110000</v>
      </c>
      <c r="Q289" s="1">
        <f>IFERROR(VLOOKUP(B289,#REF!,12,0),0)</f>
        <v>0</v>
      </c>
      <c r="R289" s="39">
        <f>IFERROR(SUM(O289:P289)/IF(Q289&lt;=0, 1, Q289), 0)</f>
        <v>110220</v>
      </c>
      <c r="S289" s="1" t="str">
        <f t="shared" ref="S289:S337" si="28">IF(OR(ISNUMBER(SEARCH("NV",C289)), ISNUMBER(SEARCH("MV",C289))),
    IF(LEFT(J289,2)=MID(C289,SEARCH("NV",C289&amp;"NV"),2),"같음","다름"),
    IF(MID(C289,3,2)=MID(J289,3,2),"같음","다름"))</f>
        <v>같음</v>
      </c>
      <c r="T289" s="41">
        <f t="shared" ref="T289:T337" si="29">IFERROR((O289+P289)*L289,0)</f>
        <v>12013980000</v>
      </c>
    </row>
    <row r="290" spans="1:22" ht="114.75" customHeight="1">
      <c r="A290" s="16">
        <v>286</v>
      </c>
      <c r="B290" s="35" t="str">
        <f t="shared" si="26"/>
        <v>2422001</v>
      </c>
      <c r="C290" s="33">
        <v>2422001</v>
      </c>
      <c r="D290" s="7" t="s">
        <v>9</v>
      </c>
      <c r="E290" s="8" t="s">
        <v>820</v>
      </c>
      <c r="F290" s="20" t="s">
        <v>18</v>
      </c>
      <c r="G290" s="7" t="e" vm="286">
        <v>#VALUE!</v>
      </c>
      <c r="H290" s="25" t="s">
        <v>824</v>
      </c>
      <c r="I290" s="26" t="s">
        <v>823</v>
      </c>
      <c r="J290" s="12" t="str">
        <f t="shared" si="27"/>
        <v>2022</v>
      </c>
      <c r="K290" s="6">
        <v>750</v>
      </c>
      <c r="L290" s="9">
        <f>IFERROR(VLOOKUP(B290,Downloads!B:R,17,0),"-")</f>
        <v>77000</v>
      </c>
      <c r="M290" s="50" t="s">
        <v>2998</v>
      </c>
      <c r="N290" s="50" t="s">
        <v>3294</v>
      </c>
      <c r="O290" s="1">
        <f>IFERROR(VLOOKUP(B290,Downloads!B:FA,11,0), 0)</f>
        <v>4</v>
      </c>
      <c r="P290" s="1">
        <f>IFERROR(VLOOKUP(B290,Downloads!B:FK,21,0),0)</f>
        <v>80000</v>
      </c>
      <c r="Q290" s="1">
        <f>IFERROR(VLOOKUP(B290,#REF!,12,0),0)</f>
        <v>0</v>
      </c>
      <c r="R290" s="39">
        <f t="shared" si="25"/>
        <v>80004</v>
      </c>
      <c r="S290" s="1" t="str">
        <f t="shared" si="28"/>
        <v>같음</v>
      </c>
      <c r="T290" s="41">
        <f t="shared" si="29"/>
        <v>6160308000</v>
      </c>
    </row>
    <row r="291" spans="1:22" ht="114.75" customHeight="1">
      <c r="A291" s="16">
        <v>287</v>
      </c>
      <c r="B291" s="35" t="str">
        <f t="shared" si="26"/>
        <v>2418423</v>
      </c>
      <c r="C291" s="33">
        <v>2418423</v>
      </c>
      <c r="D291" s="7" t="s">
        <v>9</v>
      </c>
      <c r="E291" s="8" t="s">
        <v>381</v>
      </c>
      <c r="F291" s="20" t="s">
        <v>18</v>
      </c>
      <c r="G291" s="7" t="e" vm="287">
        <v>#VALUE!</v>
      </c>
      <c r="H291" s="25" t="s">
        <v>376</v>
      </c>
      <c r="I291" s="26" t="s">
        <v>839</v>
      </c>
      <c r="J291" s="12" t="str">
        <f t="shared" si="27"/>
        <v>2018</v>
      </c>
      <c r="K291" s="6">
        <v>750</v>
      </c>
      <c r="L291" s="9">
        <f>IFERROR(VLOOKUP(B291,Downloads!B:R,17,0),"-")</f>
        <v>180000</v>
      </c>
      <c r="M291" s="50" t="s">
        <v>2999</v>
      </c>
      <c r="N291" s="50" t="s">
        <v>3295</v>
      </c>
      <c r="O291" s="1">
        <f>IFERROR(VLOOKUP(B291,Downloads!B:FA,11,0), 0)</f>
        <v>1</v>
      </c>
      <c r="P291" s="1">
        <f>IFERROR(VLOOKUP(B291,Downloads!B:FK,21,0),0)</f>
        <v>140000</v>
      </c>
      <c r="Q291" s="1">
        <f>IFERROR(VLOOKUP(B291,#REF!,12,0),0)</f>
        <v>0</v>
      </c>
      <c r="R291" s="39">
        <f t="shared" si="25"/>
        <v>140001</v>
      </c>
      <c r="S291" s="1" t="str">
        <f t="shared" si="28"/>
        <v>같음</v>
      </c>
      <c r="T291" s="41">
        <f t="shared" si="29"/>
        <v>25200180000</v>
      </c>
      <c r="U291" s="1" t="str">
        <f>E291</f>
        <v>Red Car</v>
      </c>
      <c r="V291" s="43">
        <f>SUM(T291:T295)</f>
        <v>58259441000</v>
      </c>
    </row>
    <row r="292" spans="1:22" ht="114.75" customHeight="1">
      <c r="A292" s="16">
        <v>288</v>
      </c>
      <c r="B292" s="35" t="str">
        <f t="shared" si="26"/>
        <v>2419422</v>
      </c>
      <c r="C292" s="33">
        <v>2419422</v>
      </c>
      <c r="D292" s="7" t="s">
        <v>9</v>
      </c>
      <c r="E292" s="8" t="s">
        <v>381</v>
      </c>
      <c r="F292" s="20" t="s">
        <v>18</v>
      </c>
      <c r="G292" s="7" t="e" vm="288">
        <v>#VALUE!</v>
      </c>
      <c r="H292" s="25" t="s">
        <v>377</v>
      </c>
      <c r="I292" s="26" t="s">
        <v>594</v>
      </c>
      <c r="J292" s="12" t="str">
        <f t="shared" si="27"/>
        <v>2019</v>
      </c>
      <c r="K292" s="6">
        <v>750</v>
      </c>
      <c r="L292" s="9">
        <f>IFERROR(VLOOKUP(B292,Downloads!B:R,17,0),"-")</f>
        <v>118000</v>
      </c>
      <c r="M292" s="50" t="s">
        <v>2999</v>
      </c>
      <c r="N292" s="50" t="s">
        <v>3295</v>
      </c>
      <c r="O292" s="1">
        <f>IFERROR(VLOOKUP(B292,Downloads!B:FA,11,0), 0)</f>
        <v>24</v>
      </c>
      <c r="P292" s="1">
        <f>IFERROR(VLOOKUP(B292,Downloads!B:FK,21,0),0)</f>
        <v>130000</v>
      </c>
      <c r="Q292" s="1">
        <f>IFERROR(VLOOKUP(B292,#REF!,12,0),0)</f>
        <v>0</v>
      </c>
      <c r="R292" s="39">
        <f t="shared" si="25"/>
        <v>130024</v>
      </c>
      <c r="S292" s="1" t="str">
        <f t="shared" si="28"/>
        <v>같음</v>
      </c>
      <c r="T292" s="41">
        <f t="shared" si="29"/>
        <v>15342832000</v>
      </c>
    </row>
    <row r="293" spans="1:22" ht="114.75" customHeight="1">
      <c r="A293" s="16">
        <v>289</v>
      </c>
      <c r="B293" s="35" t="str">
        <f t="shared" si="26"/>
        <v>3419402</v>
      </c>
      <c r="C293" s="33">
        <v>3419402</v>
      </c>
      <c r="D293" s="7" t="s">
        <v>9</v>
      </c>
      <c r="E293" s="8" t="s">
        <v>381</v>
      </c>
      <c r="F293" s="20" t="s">
        <v>18</v>
      </c>
      <c r="G293" s="7" t="e" vm="289">
        <v>#VALUE!</v>
      </c>
      <c r="H293" s="25" t="s">
        <v>378</v>
      </c>
      <c r="I293" s="26" t="s">
        <v>859</v>
      </c>
      <c r="J293" s="12" t="str">
        <f t="shared" si="27"/>
        <v>2019</v>
      </c>
      <c r="K293" s="6">
        <v>750</v>
      </c>
      <c r="L293" s="9">
        <f>IFERROR(VLOOKUP(B293,Downloads!B:R,17,0),"-")</f>
        <v>90000</v>
      </c>
      <c r="M293" s="50" t="s">
        <v>2999</v>
      </c>
      <c r="N293" s="50" t="s">
        <v>3295</v>
      </c>
      <c r="O293" s="1">
        <f>IFERROR(VLOOKUP(B293,Downloads!B:FA,11,0), 0)</f>
        <v>170</v>
      </c>
      <c r="P293" s="1">
        <f>IFERROR(VLOOKUP(B293,Downloads!B:FK,21,0),0)</f>
        <v>80000</v>
      </c>
      <c r="Q293" s="1">
        <f>IFERROR(VLOOKUP(B293,#REF!,12,0),0)</f>
        <v>0</v>
      </c>
      <c r="R293" s="39">
        <f t="shared" si="25"/>
        <v>80170</v>
      </c>
      <c r="S293" s="1" t="str">
        <f t="shared" si="28"/>
        <v>같음</v>
      </c>
      <c r="T293" s="41">
        <f t="shared" si="29"/>
        <v>7215300000</v>
      </c>
    </row>
    <row r="294" spans="1:22" ht="114.75" customHeight="1">
      <c r="A294" s="16">
        <v>290</v>
      </c>
      <c r="B294" s="35" t="str">
        <f t="shared" si="26"/>
        <v>3419403</v>
      </c>
      <c r="C294" s="33">
        <v>3419403</v>
      </c>
      <c r="D294" s="7" t="s">
        <v>9</v>
      </c>
      <c r="E294" s="8" t="s">
        <v>381</v>
      </c>
      <c r="F294" s="20" t="s">
        <v>18</v>
      </c>
      <c r="G294" s="7" t="e" vm="290">
        <v>#VALUE!</v>
      </c>
      <c r="H294" s="25" t="s">
        <v>379</v>
      </c>
      <c r="I294" s="26" t="s">
        <v>860</v>
      </c>
      <c r="J294" s="12" t="str">
        <f t="shared" si="27"/>
        <v>2019</v>
      </c>
      <c r="K294" s="6">
        <v>750</v>
      </c>
      <c r="L294" s="9">
        <f>IFERROR(VLOOKUP(B294,Downloads!B:R,17,0),"-")</f>
        <v>100000</v>
      </c>
      <c r="M294" s="50" t="s">
        <v>2999</v>
      </c>
      <c r="N294" s="50" t="s">
        <v>3295</v>
      </c>
      <c r="O294" s="1">
        <f>IFERROR(VLOOKUP(B294,Downloads!B:FA,11,0), 0)</f>
        <v>198</v>
      </c>
      <c r="P294" s="1">
        <f>IFERROR(VLOOKUP(B294,Downloads!B:FK,21,0),0)</f>
        <v>75000</v>
      </c>
      <c r="Q294" s="1">
        <f>IFERROR(VLOOKUP(B294,#REF!,12,0),0)</f>
        <v>0</v>
      </c>
      <c r="R294" s="39">
        <f t="shared" si="25"/>
        <v>75198</v>
      </c>
      <c r="S294" s="1" t="str">
        <f t="shared" si="28"/>
        <v>같음</v>
      </c>
      <c r="T294" s="41">
        <f t="shared" si="29"/>
        <v>7519800000</v>
      </c>
    </row>
    <row r="295" spans="1:22" ht="114.75" customHeight="1">
      <c r="A295" s="16">
        <v>291</v>
      </c>
      <c r="B295" s="35" t="str">
        <f t="shared" si="26"/>
        <v>3419404</v>
      </c>
      <c r="C295" s="33">
        <v>3419404</v>
      </c>
      <c r="D295" s="7" t="s">
        <v>9</v>
      </c>
      <c r="E295" s="8" t="s">
        <v>381</v>
      </c>
      <c r="F295" s="20" t="s">
        <v>18</v>
      </c>
      <c r="G295" s="7" t="e" vm="291">
        <v>#VALUE!</v>
      </c>
      <c r="H295" s="25" t="s">
        <v>380</v>
      </c>
      <c r="I295" s="26" t="s">
        <v>861</v>
      </c>
      <c r="J295" s="12" t="str">
        <f t="shared" si="27"/>
        <v>2019</v>
      </c>
      <c r="K295" s="6">
        <v>750</v>
      </c>
      <c r="L295" s="9">
        <f>IFERROR(VLOOKUP(B295,Downloads!B:R,17,0),"-")</f>
        <v>59000</v>
      </c>
      <c r="M295" s="50" t="s">
        <v>2999</v>
      </c>
      <c r="N295" s="50" t="s">
        <v>3295</v>
      </c>
      <c r="O295" s="1">
        <f>IFERROR(VLOOKUP(B295,Downloads!B:FA,11,0), 0)</f>
        <v>531</v>
      </c>
      <c r="P295" s="1">
        <f>IFERROR(VLOOKUP(B295,Downloads!B:FK,21,0),0)</f>
        <v>50000</v>
      </c>
      <c r="Q295" s="1">
        <f>IFERROR(VLOOKUP(B295,#REF!,12,0),0)</f>
        <v>0</v>
      </c>
      <c r="R295" s="39">
        <f t="shared" si="25"/>
        <v>50531</v>
      </c>
      <c r="S295" s="1" t="str">
        <f t="shared" si="28"/>
        <v>같음</v>
      </c>
      <c r="T295" s="41">
        <f t="shared" si="29"/>
        <v>2981329000</v>
      </c>
    </row>
    <row r="296" spans="1:22" ht="114.75" customHeight="1">
      <c r="A296" s="16">
        <v>292</v>
      </c>
      <c r="B296" s="35" t="str">
        <f t="shared" si="26"/>
        <v>3422004</v>
      </c>
      <c r="C296" s="33">
        <v>3422004</v>
      </c>
      <c r="D296" s="7" t="s">
        <v>9</v>
      </c>
      <c r="E296" s="8" t="s">
        <v>608</v>
      </c>
      <c r="F296" s="20" t="s">
        <v>557</v>
      </c>
      <c r="G296" s="7" t="e" vm="292">
        <v>#VALUE!</v>
      </c>
      <c r="H296" s="25" t="s">
        <v>606</v>
      </c>
      <c r="I296" s="26" t="s">
        <v>862</v>
      </c>
      <c r="J296" s="12" t="str">
        <f t="shared" si="27"/>
        <v>2022</v>
      </c>
      <c r="K296" s="6">
        <v>750</v>
      </c>
      <c r="L296" s="9">
        <f>IFERROR(VLOOKUP(B296,Downloads!B:R,17,0),"-")</f>
        <v>41000</v>
      </c>
      <c r="M296" s="50" t="s">
        <v>3000</v>
      </c>
      <c r="N296" s="50" t="s">
        <v>3296</v>
      </c>
      <c r="O296" s="1">
        <f>IFERROR(VLOOKUP(B296,Downloads!B:FA,11,0), 0)</f>
        <v>43</v>
      </c>
      <c r="P296" s="1">
        <f>IFERROR(VLOOKUP(B296,Downloads!B:FK,21,0),0)</f>
        <v>45000</v>
      </c>
      <c r="Q296" s="1">
        <f>IFERROR(VLOOKUP(B296,#REF!,12,0),0)</f>
        <v>0</v>
      </c>
      <c r="R296" s="39">
        <f t="shared" si="25"/>
        <v>45043</v>
      </c>
      <c r="S296" s="1" t="str">
        <f t="shared" si="28"/>
        <v>같음</v>
      </c>
      <c r="T296" s="41">
        <f t="shared" si="29"/>
        <v>1846763000</v>
      </c>
      <c r="U296" s="1" t="str">
        <f>E296</f>
        <v>Reata</v>
      </c>
      <c r="V296" s="43">
        <f>SUM(T296:T297)</f>
        <v>3958807000</v>
      </c>
    </row>
    <row r="297" spans="1:22" ht="114.75" customHeight="1">
      <c r="A297" s="16">
        <v>293</v>
      </c>
      <c r="B297" s="35" t="str">
        <f t="shared" si="26"/>
        <v>2421023</v>
      </c>
      <c r="C297" s="33">
        <v>2421023</v>
      </c>
      <c r="D297" s="7" t="s">
        <v>9</v>
      </c>
      <c r="E297" s="8" t="s">
        <v>608</v>
      </c>
      <c r="F297" s="20" t="s">
        <v>557</v>
      </c>
      <c r="G297" s="7" t="e" vm="293">
        <v>#VALUE!</v>
      </c>
      <c r="H297" s="25" t="s">
        <v>607</v>
      </c>
      <c r="I297" s="26" t="s">
        <v>605</v>
      </c>
      <c r="J297" s="12" t="str">
        <f t="shared" si="27"/>
        <v>2021</v>
      </c>
      <c r="K297" s="6">
        <v>750</v>
      </c>
      <c r="L297" s="9">
        <f>IFERROR(VLOOKUP(B297,Downloads!B:R,17,0),"-")</f>
        <v>44000</v>
      </c>
      <c r="M297" s="50" t="s">
        <v>3000</v>
      </c>
      <c r="N297" s="50" t="s">
        <v>3296</v>
      </c>
      <c r="O297" s="1">
        <f>IFERROR(VLOOKUP(B297,Downloads!B:FA,11,0), 0)</f>
        <v>1</v>
      </c>
      <c r="P297" s="1">
        <f>IFERROR(VLOOKUP(B297,Downloads!B:FK,21,0),0)</f>
        <v>48000</v>
      </c>
      <c r="Q297" s="1">
        <f>IFERROR(VLOOKUP(B297,#REF!,12,0),0)</f>
        <v>0</v>
      </c>
      <c r="R297" s="39">
        <f t="shared" si="25"/>
        <v>48001</v>
      </c>
      <c r="S297" s="1" t="str">
        <f t="shared" si="28"/>
        <v>같음</v>
      </c>
      <c r="T297" s="41">
        <f t="shared" si="29"/>
        <v>2112044000</v>
      </c>
    </row>
    <row r="298" spans="1:22" ht="114.75" customHeight="1">
      <c r="A298" s="16">
        <v>294</v>
      </c>
      <c r="B298" s="35" t="str">
        <f t="shared" si="26"/>
        <v>2420031</v>
      </c>
      <c r="C298" s="33">
        <v>2420031</v>
      </c>
      <c r="D298" s="7" t="s">
        <v>9</v>
      </c>
      <c r="E298" s="8" t="s">
        <v>532</v>
      </c>
      <c r="F298" s="20" t="s">
        <v>18</v>
      </c>
      <c r="G298" s="7" t="e" vm="294">
        <v>#VALUE!</v>
      </c>
      <c r="H298" s="25" t="s">
        <v>530</v>
      </c>
      <c r="I298" s="26" t="s">
        <v>526</v>
      </c>
      <c r="J298" s="12" t="str">
        <f t="shared" si="27"/>
        <v>2020</v>
      </c>
      <c r="K298" s="6">
        <v>750</v>
      </c>
      <c r="L298" s="9">
        <f>IFERROR(VLOOKUP(B298,Downloads!B:R,17,0),"-")</f>
        <v>154000</v>
      </c>
      <c r="M298" s="50" t="s">
        <v>3001</v>
      </c>
      <c r="N298" s="50" t="s">
        <v>3297</v>
      </c>
      <c r="O298" s="1">
        <f>IFERROR(VLOOKUP(B298,Downloads!B:FA,11,0), 0)</f>
        <v>123</v>
      </c>
      <c r="P298" s="1">
        <f>IFERROR(VLOOKUP(B298,Downloads!B:FK,21,0),0)</f>
        <v>130000</v>
      </c>
      <c r="Q298" s="1">
        <f>IFERROR(VLOOKUP(B298,#REF!,12,0),0)</f>
        <v>0</v>
      </c>
      <c r="R298" s="39">
        <f t="shared" si="25"/>
        <v>130123</v>
      </c>
      <c r="S298" s="1" t="str">
        <f t="shared" si="28"/>
        <v>같음</v>
      </c>
      <c r="T298" s="41">
        <f t="shared" si="29"/>
        <v>20038942000</v>
      </c>
      <c r="U298" s="1" t="str">
        <f>E298</f>
        <v>Small Vines</v>
      </c>
      <c r="V298" s="43">
        <f>SUM(T298:T301)</f>
        <v>52038049000</v>
      </c>
    </row>
    <row r="299" spans="1:22" ht="114.75" customHeight="1">
      <c r="A299" s="16">
        <v>295</v>
      </c>
      <c r="B299" s="35" t="str">
        <f t="shared" si="26"/>
        <v>3420013</v>
      </c>
      <c r="C299" s="33">
        <v>3420013</v>
      </c>
      <c r="D299" s="7" t="s">
        <v>9</v>
      </c>
      <c r="E299" s="8" t="s">
        <v>532</v>
      </c>
      <c r="F299" s="20" t="s">
        <v>18</v>
      </c>
      <c r="G299" s="7" t="e" vm="295">
        <v>#VALUE!</v>
      </c>
      <c r="H299" s="25" t="s">
        <v>529</v>
      </c>
      <c r="I299" s="26" t="s">
        <v>863</v>
      </c>
      <c r="J299" s="12" t="str">
        <f t="shared" si="27"/>
        <v>2020</v>
      </c>
      <c r="K299" s="6">
        <v>750</v>
      </c>
      <c r="L299" s="9">
        <f>IFERROR(VLOOKUP(B299,Downloads!B:R,17,0),"-")</f>
        <v>127000</v>
      </c>
      <c r="M299" s="50" t="s">
        <v>3001</v>
      </c>
      <c r="N299" s="50" t="s">
        <v>3297</v>
      </c>
      <c r="O299" s="1">
        <f>IFERROR(VLOOKUP(B299,Downloads!B:FA,11,0), 0)</f>
        <v>141</v>
      </c>
      <c r="P299" s="1">
        <f>IFERROR(VLOOKUP(B299,Downloads!B:FK,21,0),0)</f>
        <v>118000</v>
      </c>
      <c r="Q299" s="1">
        <f>IFERROR(VLOOKUP(B299,#REF!,12,0),0)</f>
        <v>0</v>
      </c>
      <c r="R299" s="39">
        <f t="shared" si="25"/>
        <v>118141</v>
      </c>
      <c r="S299" s="1" t="str">
        <f t="shared" si="28"/>
        <v>같음</v>
      </c>
      <c r="T299" s="41">
        <f t="shared" si="29"/>
        <v>15003907000</v>
      </c>
    </row>
    <row r="300" spans="1:22" ht="114.75" customHeight="1">
      <c r="A300" s="16">
        <v>296</v>
      </c>
      <c r="B300" s="35" t="str">
        <f t="shared" si="26"/>
        <v>3420012</v>
      </c>
      <c r="C300" s="33">
        <v>3420012</v>
      </c>
      <c r="D300" s="7" t="s">
        <v>9</v>
      </c>
      <c r="E300" s="8" t="s">
        <v>532</v>
      </c>
      <c r="F300" s="20" t="s">
        <v>18</v>
      </c>
      <c r="G300" s="7" t="e" vm="296">
        <v>#VALUE!</v>
      </c>
      <c r="H300" s="25" t="s">
        <v>528</v>
      </c>
      <c r="I300" s="26" t="s">
        <v>864</v>
      </c>
      <c r="J300" s="12" t="str">
        <f t="shared" si="27"/>
        <v>2020</v>
      </c>
      <c r="K300" s="6">
        <v>750</v>
      </c>
      <c r="L300" s="9">
        <f>IFERROR(VLOOKUP(B300,Downloads!B:R,17,0),"-")</f>
        <v>100000</v>
      </c>
      <c r="M300" s="50" t="s">
        <v>3001</v>
      </c>
      <c r="N300" s="50" t="s">
        <v>3297</v>
      </c>
      <c r="O300" s="1">
        <f>IFERROR(VLOOKUP(B300,Downloads!B:FA,11,0), 0)</f>
        <v>-51</v>
      </c>
      <c r="P300" s="1">
        <f>IFERROR(VLOOKUP(B300,Downloads!B:FK,21,0),0)</f>
        <v>85000</v>
      </c>
      <c r="Q300" s="1">
        <f>IFERROR(VLOOKUP(B300,#REF!,12,0),0)</f>
        <v>0</v>
      </c>
      <c r="R300" s="39">
        <f t="shared" si="25"/>
        <v>84949</v>
      </c>
      <c r="S300" s="1" t="str">
        <f t="shared" si="28"/>
        <v>같음</v>
      </c>
      <c r="T300" s="41">
        <f t="shared" si="29"/>
        <v>8494900000</v>
      </c>
    </row>
    <row r="301" spans="1:22" ht="114.75" customHeight="1">
      <c r="A301" s="16">
        <v>297</v>
      </c>
      <c r="B301" s="35" t="str">
        <f t="shared" si="26"/>
        <v>2420030</v>
      </c>
      <c r="C301" s="33">
        <v>2420030</v>
      </c>
      <c r="D301" s="7" t="s">
        <v>9</v>
      </c>
      <c r="E301" s="8" t="s">
        <v>532</v>
      </c>
      <c r="F301" s="20" t="s">
        <v>18</v>
      </c>
      <c r="G301" s="7" t="e" vm="297">
        <v>#VALUE!</v>
      </c>
      <c r="H301" s="25" t="s">
        <v>531</v>
      </c>
      <c r="I301" s="26" t="s">
        <v>527</v>
      </c>
      <c r="J301" s="12" t="str">
        <f t="shared" si="27"/>
        <v>2020</v>
      </c>
      <c r="K301" s="6">
        <v>750</v>
      </c>
      <c r="L301" s="9">
        <f>IFERROR(VLOOKUP(B301,Downloads!B:R,17,0),"-")</f>
        <v>100000</v>
      </c>
      <c r="M301" s="50" t="s">
        <v>3001</v>
      </c>
      <c r="N301" s="50" t="s">
        <v>3297</v>
      </c>
      <c r="O301" s="1">
        <f>IFERROR(VLOOKUP(B301,Downloads!B:FA,11,0), 0)</f>
        <v>3</v>
      </c>
      <c r="P301" s="1">
        <f>IFERROR(VLOOKUP(B301,Downloads!B:FK,21,0),0)</f>
        <v>85000</v>
      </c>
      <c r="Q301" s="1">
        <f>IFERROR(VLOOKUP(B301,#REF!,12,0),0)</f>
        <v>0</v>
      </c>
      <c r="R301" s="39">
        <f t="shared" si="25"/>
        <v>85003</v>
      </c>
      <c r="S301" s="1" t="str">
        <f t="shared" si="28"/>
        <v>같음</v>
      </c>
      <c r="T301" s="41">
        <f t="shared" si="29"/>
        <v>8500300000</v>
      </c>
    </row>
    <row r="302" spans="1:22" ht="114.75" customHeight="1">
      <c r="A302" s="16">
        <v>298</v>
      </c>
      <c r="B302" s="35" t="str">
        <f t="shared" si="26"/>
        <v>3420501</v>
      </c>
      <c r="C302" s="33">
        <v>3420501</v>
      </c>
      <c r="D302" s="7" t="s">
        <v>9</v>
      </c>
      <c r="E302" s="8" t="s">
        <v>480</v>
      </c>
      <c r="F302" s="20" t="s">
        <v>479</v>
      </c>
      <c r="G302" s="7" t="e" vm="298">
        <v>#VALUE!</v>
      </c>
      <c r="H302" s="25" t="s">
        <v>478</v>
      </c>
      <c r="I302" s="26" t="s">
        <v>471</v>
      </c>
      <c r="J302" s="12" t="str">
        <f t="shared" si="27"/>
        <v>2020</v>
      </c>
      <c r="K302" s="6">
        <v>750</v>
      </c>
      <c r="L302" s="9">
        <f>IFERROR(VLOOKUP(B302,Downloads!B:R,17,0),"-")</f>
        <v>32000</v>
      </c>
      <c r="M302" s="50" t="s">
        <v>3002</v>
      </c>
      <c r="N302" s="50" t="s">
        <v>3298</v>
      </c>
      <c r="O302" s="1">
        <f>IFERROR(VLOOKUP(B302,Downloads!B:FA,11,0), 0)</f>
        <v>1228</v>
      </c>
      <c r="P302" s="1">
        <f>IFERROR(VLOOKUP(B302,Downloads!B:FK,21,0),0)</f>
        <v>25000</v>
      </c>
      <c r="Q302" s="1">
        <f>IFERROR(VLOOKUP(B302,#REF!,12,0),0)</f>
        <v>0</v>
      </c>
      <c r="R302" s="39">
        <f t="shared" si="25"/>
        <v>26228</v>
      </c>
      <c r="S302" s="1" t="str">
        <f t="shared" si="28"/>
        <v>같음</v>
      </c>
      <c r="T302" s="41">
        <f t="shared" si="29"/>
        <v>839296000</v>
      </c>
      <c r="U302" s="1" t="str">
        <f>E302</f>
        <v>Cru Winery</v>
      </c>
      <c r="V302" s="43">
        <f>SUM(T302:T305)</f>
        <v>3377227000</v>
      </c>
    </row>
    <row r="303" spans="1:22" ht="114.75" customHeight="1">
      <c r="A303" s="16">
        <v>299</v>
      </c>
      <c r="B303" s="35" t="str">
        <f t="shared" si="26"/>
        <v>2421505</v>
      </c>
      <c r="C303" s="33">
        <v>2421505</v>
      </c>
      <c r="D303" s="7" t="s">
        <v>9</v>
      </c>
      <c r="E303" s="8" t="s">
        <v>480</v>
      </c>
      <c r="F303" s="20" t="s">
        <v>479</v>
      </c>
      <c r="G303" s="7" t="e" vm="299">
        <v>#VALUE!</v>
      </c>
      <c r="H303" s="25" t="s">
        <v>477</v>
      </c>
      <c r="I303" s="26" t="s">
        <v>472</v>
      </c>
      <c r="J303" s="12" t="str">
        <f t="shared" si="27"/>
        <v>2021</v>
      </c>
      <c r="K303" s="6">
        <v>750</v>
      </c>
      <c r="L303" s="9">
        <f>IFERROR(VLOOKUP(B303,Downloads!B:R,17,0),"-")</f>
        <v>32000</v>
      </c>
      <c r="M303" s="50" t="s">
        <v>3002</v>
      </c>
      <c r="N303" s="50" t="s">
        <v>3298</v>
      </c>
      <c r="O303" s="1">
        <f>IFERROR(VLOOKUP(B303,Downloads!B:FA,11,0), 0)</f>
        <v>698</v>
      </c>
      <c r="P303" s="1">
        <f>IFERROR(VLOOKUP(B303,Downloads!B:FK,21,0),0)</f>
        <v>28000</v>
      </c>
      <c r="Q303" s="1">
        <f>IFERROR(VLOOKUP(B303,#REF!,12,0),0)</f>
        <v>0</v>
      </c>
      <c r="R303" s="39">
        <f t="shared" si="25"/>
        <v>28698</v>
      </c>
      <c r="S303" s="1" t="str">
        <f t="shared" si="28"/>
        <v>같음</v>
      </c>
      <c r="T303" s="41">
        <f t="shared" si="29"/>
        <v>918336000</v>
      </c>
    </row>
    <row r="304" spans="1:22" ht="114.75" customHeight="1">
      <c r="A304" s="16">
        <v>300</v>
      </c>
      <c r="B304" s="35" t="str">
        <f t="shared" si="26"/>
        <v>3421503</v>
      </c>
      <c r="C304" s="33">
        <v>3421503</v>
      </c>
      <c r="D304" s="7" t="s">
        <v>9</v>
      </c>
      <c r="E304" s="8" t="s">
        <v>480</v>
      </c>
      <c r="F304" s="20" t="s">
        <v>479</v>
      </c>
      <c r="G304" s="7" t="e" vm="300">
        <v>#VALUE!</v>
      </c>
      <c r="H304" s="25" t="s">
        <v>476</v>
      </c>
      <c r="I304" s="26" t="s">
        <v>473</v>
      </c>
      <c r="J304" s="12" t="str">
        <f t="shared" si="27"/>
        <v>2021</v>
      </c>
      <c r="K304" s="6">
        <v>750</v>
      </c>
      <c r="L304" s="9">
        <f>IFERROR(VLOOKUP(B304,Downloads!B:R,17,0),"-")</f>
        <v>27000</v>
      </c>
      <c r="M304" s="50" t="s">
        <v>3002</v>
      </c>
      <c r="N304" s="50" t="s">
        <v>3298</v>
      </c>
      <c r="O304" s="1">
        <f>IFERROR(VLOOKUP(B304,Downloads!B:FA,11,0), 0)</f>
        <v>-3</v>
      </c>
      <c r="P304" s="1">
        <f>IFERROR(VLOOKUP(B304,Downloads!B:FK,21,0),0)</f>
        <v>30000</v>
      </c>
      <c r="Q304" s="1">
        <f>IFERROR(VLOOKUP(B304,#REF!,12,0),0)</f>
        <v>0</v>
      </c>
      <c r="R304" s="39">
        <f t="shared" si="25"/>
        <v>29997</v>
      </c>
      <c r="S304" s="1" t="str">
        <f t="shared" si="28"/>
        <v>같음</v>
      </c>
      <c r="T304" s="41">
        <f t="shared" si="29"/>
        <v>809919000</v>
      </c>
    </row>
    <row r="305" spans="1:22" ht="114.75" customHeight="1">
      <c r="A305" s="16">
        <v>301</v>
      </c>
      <c r="B305" s="35" t="str">
        <f t="shared" si="26"/>
        <v>2418531</v>
      </c>
      <c r="C305" s="33">
        <v>2418531</v>
      </c>
      <c r="D305" s="7" t="s">
        <v>9</v>
      </c>
      <c r="E305" s="8" t="s">
        <v>480</v>
      </c>
      <c r="F305" s="20" t="s">
        <v>479</v>
      </c>
      <c r="G305" s="7" t="e" vm="301">
        <v>#VALUE!</v>
      </c>
      <c r="H305" s="25" t="s">
        <v>475</v>
      </c>
      <c r="I305" s="26" t="s">
        <v>474</v>
      </c>
      <c r="J305" s="12" t="str">
        <f t="shared" si="27"/>
        <v>2018</v>
      </c>
      <c r="K305" s="6">
        <v>750</v>
      </c>
      <c r="L305" s="9">
        <f>IFERROR(VLOOKUP(B305,Downloads!B:R,17,0),"-")</f>
        <v>27000</v>
      </c>
      <c r="M305" s="50" t="s">
        <v>3002</v>
      </c>
      <c r="N305" s="50" t="s">
        <v>3298</v>
      </c>
      <c r="O305" s="1">
        <f>IFERROR(VLOOKUP(B305,Downloads!B:FA,11,0), 0)</f>
        <v>-12</v>
      </c>
      <c r="P305" s="1">
        <f>IFERROR(VLOOKUP(B305,Downloads!B:FK,21,0),0)</f>
        <v>30000</v>
      </c>
      <c r="Q305" s="1">
        <f>IFERROR(VLOOKUP(B305,#REF!,12,0),0)</f>
        <v>0</v>
      </c>
      <c r="R305" s="39">
        <f t="shared" si="25"/>
        <v>29988</v>
      </c>
      <c r="S305" s="1" t="str">
        <f t="shared" si="28"/>
        <v>같음</v>
      </c>
      <c r="T305" s="41">
        <f t="shared" si="29"/>
        <v>809676000</v>
      </c>
    </row>
    <row r="306" spans="1:22" ht="114.75" customHeight="1">
      <c r="A306" s="16">
        <v>302</v>
      </c>
      <c r="B306" s="35" t="str">
        <f t="shared" si="26"/>
        <v>2418523</v>
      </c>
      <c r="C306" s="33">
        <v>2418523</v>
      </c>
      <c r="D306" s="7" t="s">
        <v>9</v>
      </c>
      <c r="E306" s="8" t="s">
        <v>556</v>
      </c>
      <c r="F306" s="20" t="s">
        <v>558</v>
      </c>
      <c r="G306" s="7" t="e" vm="302">
        <v>#VALUE!</v>
      </c>
      <c r="H306" s="25" t="s">
        <v>548</v>
      </c>
      <c r="I306" s="26" t="s">
        <v>555</v>
      </c>
      <c r="J306" s="12" t="str">
        <f t="shared" si="27"/>
        <v>2018</v>
      </c>
      <c r="K306" s="6">
        <v>750</v>
      </c>
      <c r="L306" s="9">
        <f>IFERROR(VLOOKUP(B306,Downloads!B:R,17,0),"-")</f>
        <v>230000</v>
      </c>
      <c r="M306" s="50" t="s">
        <v>3003</v>
      </c>
      <c r="N306" s="50" t="s">
        <v>3299</v>
      </c>
      <c r="O306" s="1">
        <f>IFERROR(VLOOKUP(B306,Downloads!B:FA,11,0), 0)</f>
        <v>492</v>
      </c>
      <c r="P306" s="1">
        <f>IFERROR(VLOOKUP(B306,Downloads!B:FK,21,0),0)</f>
        <v>210000</v>
      </c>
      <c r="Q306" s="1">
        <f>IFERROR(VLOOKUP(B306,#REF!,12,0),0)</f>
        <v>0</v>
      </c>
      <c r="R306" s="39">
        <f t="shared" si="25"/>
        <v>210492</v>
      </c>
      <c r="S306" s="1" t="str">
        <f t="shared" si="28"/>
        <v>같음</v>
      </c>
      <c r="T306" s="41">
        <f t="shared" si="29"/>
        <v>48413160000</v>
      </c>
      <c r="U306" s="1" t="str">
        <f>E306</f>
        <v>Relic</v>
      </c>
      <c r="V306" s="43">
        <f>SUM(T306:T309)</f>
        <v>94668879000</v>
      </c>
    </row>
    <row r="307" spans="1:22" ht="114.75" customHeight="1">
      <c r="A307" s="16">
        <v>303</v>
      </c>
      <c r="B307" s="35" t="str">
        <f t="shared" si="26"/>
        <v>2419022</v>
      </c>
      <c r="C307" s="33">
        <v>2419022</v>
      </c>
      <c r="D307" s="7" t="s">
        <v>9</v>
      </c>
      <c r="E307" s="8" t="s">
        <v>556</v>
      </c>
      <c r="F307" s="20" t="s">
        <v>558</v>
      </c>
      <c r="G307" s="7" t="e" vm="303">
        <v>#VALUE!</v>
      </c>
      <c r="H307" s="25" t="s">
        <v>549</v>
      </c>
      <c r="I307" s="26" t="s">
        <v>554</v>
      </c>
      <c r="J307" s="12" t="str">
        <f t="shared" si="27"/>
        <v>2019</v>
      </c>
      <c r="K307" s="6">
        <v>750</v>
      </c>
      <c r="L307" s="9">
        <f>IFERROR(VLOOKUP(B307,Downloads!B:R,17,0),"-")</f>
        <v>132000</v>
      </c>
      <c r="M307" s="50" t="s">
        <v>3003</v>
      </c>
      <c r="N307" s="50" t="s">
        <v>3299</v>
      </c>
      <c r="O307" s="1">
        <f>IFERROR(VLOOKUP(B307,Downloads!B:FA,11,0), 0)</f>
        <v>82</v>
      </c>
      <c r="P307" s="1">
        <f>IFERROR(VLOOKUP(B307,Downloads!B:FK,21,0),0)</f>
        <v>145000</v>
      </c>
      <c r="Q307" s="1">
        <f>IFERROR(VLOOKUP(B307,#REF!,12,0),0)</f>
        <v>0</v>
      </c>
      <c r="R307" s="39">
        <f t="shared" si="25"/>
        <v>145082</v>
      </c>
      <c r="S307" s="1" t="str">
        <f t="shared" si="28"/>
        <v>같음</v>
      </c>
      <c r="T307" s="41">
        <f t="shared" si="29"/>
        <v>19150824000</v>
      </c>
    </row>
    <row r="308" spans="1:22" ht="114.75" customHeight="1">
      <c r="A308" s="16">
        <v>304</v>
      </c>
      <c r="B308" s="35" t="str">
        <f t="shared" si="26"/>
        <v>3418502</v>
      </c>
      <c r="C308" s="33">
        <v>3418502</v>
      </c>
      <c r="D308" s="7" t="s">
        <v>9</v>
      </c>
      <c r="E308" s="8" t="s">
        <v>556</v>
      </c>
      <c r="F308" s="20" t="s">
        <v>557</v>
      </c>
      <c r="G308" s="7" t="e" vm="304">
        <v>#VALUE!</v>
      </c>
      <c r="H308" s="25" t="s">
        <v>550</v>
      </c>
      <c r="I308" s="26" t="s">
        <v>553</v>
      </c>
      <c r="J308" s="12" t="str">
        <f t="shared" si="27"/>
        <v>2018</v>
      </c>
      <c r="K308" s="6">
        <v>750</v>
      </c>
      <c r="L308" s="9">
        <f>IFERROR(VLOOKUP(B308,Downloads!B:R,17,0),"-")</f>
        <v>123000</v>
      </c>
      <c r="M308" s="50" t="s">
        <v>3003</v>
      </c>
      <c r="N308" s="50" t="s">
        <v>3299</v>
      </c>
      <c r="O308" s="1">
        <f>IFERROR(VLOOKUP(B308,Downloads!B:FA,11,0), 0)</f>
        <v>244</v>
      </c>
      <c r="P308" s="1">
        <f>IFERROR(VLOOKUP(B308,Downloads!B:FK,21,0),0)</f>
        <v>110000</v>
      </c>
      <c r="Q308" s="1">
        <f>IFERROR(VLOOKUP(B308,#REF!,12,0),0)</f>
        <v>0</v>
      </c>
      <c r="R308" s="39">
        <f t="shared" si="25"/>
        <v>110244</v>
      </c>
      <c r="S308" s="1" t="str">
        <f t="shared" si="28"/>
        <v>같음</v>
      </c>
      <c r="T308" s="41">
        <f t="shared" si="29"/>
        <v>13560012000</v>
      </c>
    </row>
    <row r="309" spans="1:22" ht="114.75" customHeight="1">
      <c r="A309" s="16">
        <v>305</v>
      </c>
      <c r="B309" s="35" t="str">
        <f t="shared" si="26"/>
        <v>3418503</v>
      </c>
      <c r="C309" s="33">
        <v>3418503</v>
      </c>
      <c r="D309" s="7" t="s">
        <v>9</v>
      </c>
      <c r="E309" s="8" t="s">
        <v>556</v>
      </c>
      <c r="F309" s="20" t="s">
        <v>557</v>
      </c>
      <c r="G309" s="7" t="e" vm="305">
        <v>#VALUE!</v>
      </c>
      <c r="H309" s="25" t="s">
        <v>551</v>
      </c>
      <c r="I309" s="26" t="s">
        <v>552</v>
      </c>
      <c r="J309" s="12" t="str">
        <f t="shared" si="27"/>
        <v>2018</v>
      </c>
      <c r="K309" s="6">
        <v>750</v>
      </c>
      <c r="L309" s="9">
        <f>IFERROR(VLOOKUP(B309,Downloads!B:R,17,0),"-")</f>
        <v>123000</v>
      </c>
      <c r="M309" s="50" t="s">
        <v>3003</v>
      </c>
      <c r="N309" s="50" t="s">
        <v>3299</v>
      </c>
      <c r="O309" s="1">
        <f>IFERROR(VLOOKUP(B309,Downloads!B:FA,11,0), 0)</f>
        <v>121</v>
      </c>
      <c r="P309" s="1">
        <f>IFERROR(VLOOKUP(B309,Downloads!B:FK,21,0),0)</f>
        <v>110000</v>
      </c>
      <c r="Q309" s="1">
        <f>IFERROR(VLOOKUP(B309,#REF!,12,0),0)</f>
        <v>0</v>
      </c>
      <c r="R309" s="39">
        <f t="shared" si="25"/>
        <v>110121</v>
      </c>
      <c r="S309" s="1" t="str">
        <f t="shared" si="28"/>
        <v>같음</v>
      </c>
      <c r="T309" s="41">
        <f t="shared" si="29"/>
        <v>13544883000</v>
      </c>
    </row>
    <row r="310" spans="1:22" ht="114.75" customHeight="1">
      <c r="A310" s="16">
        <v>306</v>
      </c>
      <c r="B310" s="35" t="str">
        <f t="shared" si="26"/>
        <v>2419524</v>
      </c>
      <c r="C310" s="33">
        <v>2419524</v>
      </c>
      <c r="D310" s="7" t="s">
        <v>9</v>
      </c>
      <c r="E310" s="8" t="s">
        <v>559</v>
      </c>
      <c r="F310" s="20" t="s">
        <v>558</v>
      </c>
      <c r="G310" s="7" t="e" vm="306">
        <v>#VALUE!</v>
      </c>
      <c r="H310" s="25" t="s">
        <v>563</v>
      </c>
      <c r="I310" s="26" t="s">
        <v>562</v>
      </c>
      <c r="J310" s="12" t="str">
        <f t="shared" si="27"/>
        <v>2019</v>
      </c>
      <c r="K310" s="6">
        <v>750</v>
      </c>
      <c r="L310" s="9">
        <f>IFERROR(VLOOKUP(B310,Downloads!B:R,17,0),"-")</f>
        <v>140000</v>
      </c>
      <c r="M310" s="50" t="s">
        <v>3004</v>
      </c>
      <c r="N310" s="50" t="s">
        <v>3288</v>
      </c>
      <c r="O310" s="1">
        <f>IFERROR(VLOOKUP(B310,Downloads!B:FA,11,0), 0)</f>
        <v>107</v>
      </c>
      <c r="P310" s="1">
        <f>IFERROR(VLOOKUP(B310,Downloads!B:FK,21,0),0)</f>
        <v>135000</v>
      </c>
      <c r="Q310" s="1">
        <f>IFERROR(VLOOKUP(B310,#REF!,12,0),0)</f>
        <v>0</v>
      </c>
      <c r="R310" s="39">
        <f t="shared" si="25"/>
        <v>135107</v>
      </c>
      <c r="S310" s="1" t="str">
        <f t="shared" si="28"/>
        <v>같음</v>
      </c>
      <c r="T310" s="41">
        <f t="shared" si="29"/>
        <v>18914980000</v>
      </c>
      <c r="U310" s="1" t="str">
        <f>E310</f>
        <v>Peter Franus</v>
      </c>
      <c r="V310" s="43">
        <f>SUM(T310:T312)</f>
        <v>27609306000</v>
      </c>
    </row>
    <row r="311" spans="1:22" ht="114.75" customHeight="1">
      <c r="A311" s="16">
        <v>307</v>
      </c>
      <c r="B311" s="35" t="str">
        <f t="shared" si="26"/>
        <v>2419525</v>
      </c>
      <c r="C311" s="33">
        <v>2419525</v>
      </c>
      <c r="D311" s="7" t="s">
        <v>9</v>
      </c>
      <c r="E311" s="8" t="s">
        <v>559</v>
      </c>
      <c r="F311" s="20" t="s">
        <v>558</v>
      </c>
      <c r="G311" s="7" t="e" vm="307">
        <v>#VALUE!</v>
      </c>
      <c r="H311" s="25" t="s">
        <v>564</v>
      </c>
      <c r="I311" s="26" t="s">
        <v>560</v>
      </c>
      <c r="J311" s="12" t="str">
        <f t="shared" si="27"/>
        <v>2019</v>
      </c>
      <c r="K311" s="6">
        <v>750</v>
      </c>
      <c r="L311" s="9">
        <f>IFERROR(VLOOKUP(B311,Downloads!B:R,17,0),"-")</f>
        <v>64000</v>
      </c>
      <c r="M311" s="50" t="s">
        <v>3004</v>
      </c>
      <c r="N311" s="50" t="s">
        <v>3288</v>
      </c>
      <c r="O311" s="1">
        <f>IFERROR(VLOOKUP(B311,Downloads!B:FA,11,0), 0)</f>
        <v>0</v>
      </c>
      <c r="P311" s="1">
        <f>IFERROR(VLOOKUP(B311,Downloads!B:FK,21,0),0)</f>
        <v>70000</v>
      </c>
      <c r="Q311" s="1">
        <f>IFERROR(VLOOKUP(B311,#REF!,12,0),0)</f>
        <v>0</v>
      </c>
      <c r="R311" s="39">
        <f t="shared" si="25"/>
        <v>70000</v>
      </c>
      <c r="S311" s="1" t="str">
        <f t="shared" si="28"/>
        <v>같음</v>
      </c>
      <c r="T311" s="41">
        <f t="shared" si="29"/>
        <v>4480000000</v>
      </c>
    </row>
    <row r="312" spans="1:22" ht="114.75" customHeight="1">
      <c r="A312" s="16">
        <v>308</v>
      </c>
      <c r="B312" s="35" t="str">
        <f t="shared" si="26"/>
        <v>2418530</v>
      </c>
      <c r="C312" s="33">
        <v>2418530</v>
      </c>
      <c r="D312" s="7" t="s">
        <v>9</v>
      </c>
      <c r="E312" s="8" t="s">
        <v>559</v>
      </c>
      <c r="F312" s="20" t="s">
        <v>558</v>
      </c>
      <c r="G312" s="7" t="e" vm="308">
        <v>#VALUE!</v>
      </c>
      <c r="H312" s="25" t="s">
        <v>565</v>
      </c>
      <c r="I312" s="26" t="s">
        <v>561</v>
      </c>
      <c r="J312" s="12" t="str">
        <f t="shared" si="27"/>
        <v>2018</v>
      </c>
      <c r="K312" s="6">
        <v>750</v>
      </c>
      <c r="L312" s="9">
        <f>IFERROR(VLOOKUP(B312,Downloads!B:R,17,0),"-")</f>
        <v>62000</v>
      </c>
      <c r="M312" s="50" t="s">
        <v>3004</v>
      </c>
      <c r="N312" s="50" t="s">
        <v>3288</v>
      </c>
      <c r="O312" s="1">
        <f>IFERROR(VLOOKUP(B312,Downloads!B:FA,11,0), 0)</f>
        <v>-27</v>
      </c>
      <c r="P312" s="1">
        <f>IFERROR(VLOOKUP(B312,Downloads!B:FK,21,0),0)</f>
        <v>68000</v>
      </c>
      <c r="Q312" s="1">
        <f>IFERROR(VLOOKUP(B312,#REF!,12,0),0)</f>
        <v>0</v>
      </c>
      <c r="R312" s="39">
        <f t="shared" si="25"/>
        <v>67973</v>
      </c>
      <c r="S312" s="1" t="str">
        <f t="shared" si="28"/>
        <v>같음</v>
      </c>
      <c r="T312" s="41">
        <f t="shared" si="29"/>
        <v>4214326000</v>
      </c>
    </row>
    <row r="313" spans="1:22" ht="114.75" customHeight="1">
      <c r="A313" s="16">
        <v>309</v>
      </c>
      <c r="B313" s="35" t="str">
        <f t="shared" si="26"/>
        <v>2418030</v>
      </c>
      <c r="C313" s="33">
        <v>2418030</v>
      </c>
      <c r="D313" s="7" t="s">
        <v>9</v>
      </c>
      <c r="E313" s="8" t="s">
        <v>204</v>
      </c>
      <c r="F313" s="20" t="s">
        <v>205</v>
      </c>
      <c r="G313" s="7" t="e" vm="309">
        <v>#VALUE!</v>
      </c>
      <c r="H313" s="25" t="s">
        <v>206</v>
      </c>
      <c r="I313" s="26" t="s">
        <v>207</v>
      </c>
      <c r="J313" s="12" t="str">
        <f t="shared" si="27"/>
        <v>2018</v>
      </c>
      <c r="K313" s="6">
        <v>750</v>
      </c>
      <c r="L313" s="9">
        <f>IFERROR(VLOOKUP(B313,Downloads!B:R,17,0),"-")</f>
        <v>240000</v>
      </c>
      <c r="M313" s="50" t="s">
        <v>3005</v>
      </c>
      <c r="N313" s="50" t="s">
        <v>3300</v>
      </c>
      <c r="O313" s="1">
        <f>IFERROR(VLOOKUP(B313,Downloads!B:FA,11,0), 0)</f>
        <v>153</v>
      </c>
      <c r="P313" s="1">
        <f>IFERROR(VLOOKUP(B313,Downloads!B:FK,21,0),0)</f>
        <v>260000</v>
      </c>
      <c r="Q313" s="1">
        <f>IFERROR(VLOOKUP(B313,#REF!,12,0),0)</f>
        <v>0</v>
      </c>
      <c r="R313" s="39">
        <f t="shared" si="25"/>
        <v>260153</v>
      </c>
      <c r="S313" s="1" t="str">
        <f t="shared" si="28"/>
        <v>같음</v>
      </c>
      <c r="T313" s="41">
        <f t="shared" si="29"/>
        <v>62436720000</v>
      </c>
      <c r="U313" s="1" t="str">
        <f>E313</f>
        <v>Gallica</v>
      </c>
      <c r="V313" s="43">
        <f>SUM(T313:T314)</f>
        <v>119637760000</v>
      </c>
    </row>
    <row r="314" spans="1:22" ht="114.75" customHeight="1">
      <c r="A314" s="16">
        <v>310</v>
      </c>
      <c r="B314" s="35" t="str">
        <f t="shared" si="26"/>
        <v>2415030</v>
      </c>
      <c r="C314" s="33">
        <v>2415030</v>
      </c>
      <c r="D314" s="7" t="s">
        <v>9</v>
      </c>
      <c r="E314" s="8" t="s">
        <v>204</v>
      </c>
      <c r="F314" s="20" t="s">
        <v>205</v>
      </c>
      <c r="G314" s="7" t="e" vm="310">
        <v>#VALUE!</v>
      </c>
      <c r="H314" s="25" t="s">
        <v>364</v>
      </c>
      <c r="I314" s="26" t="s">
        <v>365</v>
      </c>
      <c r="J314" s="12" t="str">
        <f t="shared" si="27"/>
        <v>2015</v>
      </c>
      <c r="K314" s="6">
        <v>750</v>
      </c>
      <c r="L314" s="9">
        <f>IFERROR(VLOOKUP(B314,Downloads!B:R,17,0),"-")</f>
        <v>260000</v>
      </c>
      <c r="M314" s="50" t="s">
        <v>3005</v>
      </c>
      <c r="N314" s="50" t="s">
        <v>3300</v>
      </c>
      <c r="O314" s="1">
        <f>IFERROR(VLOOKUP(B314,Downloads!B:FA,11,0), 0)</f>
        <v>4</v>
      </c>
      <c r="P314" s="1">
        <f>IFERROR(VLOOKUP(B314,Downloads!B:FK,21,0),0)</f>
        <v>220000</v>
      </c>
      <c r="Q314" s="1">
        <f>IFERROR(VLOOKUP(B314,#REF!,12,0),0)</f>
        <v>0</v>
      </c>
      <c r="R314" s="39">
        <f t="shared" si="25"/>
        <v>220004</v>
      </c>
      <c r="S314" s="1" t="str">
        <f t="shared" si="28"/>
        <v>같음</v>
      </c>
      <c r="T314" s="41">
        <f t="shared" si="29"/>
        <v>57201040000</v>
      </c>
    </row>
    <row r="315" spans="1:22" ht="114.75" customHeight="1">
      <c r="A315" s="16">
        <v>311</v>
      </c>
      <c r="B315" s="35" t="str">
        <f t="shared" si="26"/>
        <v>2418431</v>
      </c>
      <c r="C315" s="33">
        <v>2418431</v>
      </c>
      <c r="D315" s="7" t="s">
        <v>9</v>
      </c>
      <c r="E315" s="8" t="s">
        <v>208</v>
      </c>
      <c r="F315" s="20" t="s">
        <v>205</v>
      </c>
      <c r="G315" s="7" t="e" vm="311">
        <v>#VALUE!</v>
      </c>
      <c r="H315" s="25" t="s">
        <v>209</v>
      </c>
      <c r="I315" s="26" t="s">
        <v>210</v>
      </c>
      <c r="J315" s="12" t="str">
        <f t="shared" si="27"/>
        <v>2018</v>
      </c>
      <c r="K315" s="6">
        <v>750</v>
      </c>
      <c r="L315" s="9" t="str">
        <f>IFERROR(VLOOKUP(B315,Downloads!B:R,17,0),"-")</f>
        <v>-</v>
      </c>
      <c r="M315" s="50" t="s">
        <v>3006</v>
      </c>
      <c r="N315" s="50" t="s">
        <v>3301</v>
      </c>
      <c r="O315" s="1">
        <f>IFERROR(VLOOKUP(B315,Downloads!B:FA,11,0), 0)</f>
        <v>0</v>
      </c>
      <c r="P315" s="1">
        <f>IFERROR(VLOOKUP(B315,Downloads!B:FK,21,0),0)</f>
        <v>0</v>
      </c>
      <c r="Q315" s="1">
        <f>IFERROR(VLOOKUP(B315,#REF!,12,0),0)</f>
        <v>0</v>
      </c>
      <c r="R315" s="39">
        <f t="shared" si="25"/>
        <v>0</v>
      </c>
      <c r="S315" s="1" t="str">
        <f t="shared" si="28"/>
        <v>같음</v>
      </c>
      <c r="T315" s="41">
        <f t="shared" si="29"/>
        <v>0</v>
      </c>
    </row>
    <row r="316" spans="1:22" ht="114.75" customHeight="1">
      <c r="A316" s="16">
        <v>312</v>
      </c>
      <c r="B316" s="35" t="str">
        <f t="shared" si="26"/>
        <v>3422401</v>
      </c>
      <c r="C316" s="33">
        <v>3422401</v>
      </c>
      <c r="D316" s="7" t="s">
        <v>9</v>
      </c>
      <c r="E316" s="8" t="s">
        <v>208</v>
      </c>
      <c r="F316" s="20" t="s">
        <v>205</v>
      </c>
      <c r="G316" s="7" t="e" vm="312">
        <v>#VALUE!</v>
      </c>
      <c r="H316" s="25" t="s">
        <v>339</v>
      </c>
      <c r="I316" s="26" t="s">
        <v>340</v>
      </c>
      <c r="J316" s="12" t="str">
        <f t="shared" si="27"/>
        <v>2022</v>
      </c>
      <c r="K316" s="6">
        <v>750</v>
      </c>
      <c r="L316" s="9">
        <f>IFERROR(VLOOKUP(B316,Downloads!B:R,17,0),"-")</f>
        <v>77000</v>
      </c>
      <c r="M316" s="50" t="s">
        <v>3006</v>
      </c>
      <c r="N316" s="50" t="s">
        <v>3301</v>
      </c>
      <c r="O316" s="1">
        <f>IFERROR(VLOOKUP(B316,Downloads!B:FA,11,0), 0)</f>
        <v>20</v>
      </c>
      <c r="P316" s="1">
        <f>IFERROR(VLOOKUP(B316,Downloads!B:FK,21,0),0)</f>
        <v>85000</v>
      </c>
      <c r="Q316" s="1">
        <f>IFERROR(VLOOKUP(B316,#REF!,12,0),0)</f>
        <v>0</v>
      </c>
      <c r="R316" s="39">
        <f t="shared" si="25"/>
        <v>85020</v>
      </c>
      <c r="S316" s="1" t="str">
        <f t="shared" si="28"/>
        <v>같음</v>
      </c>
      <c r="T316" s="41">
        <f t="shared" si="29"/>
        <v>6546540000</v>
      </c>
    </row>
    <row r="317" spans="1:22" ht="114.75" customHeight="1">
      <c r="A317" s="16">
        <v>313</v>
      </c>
      <c r="B317" s="35" t="str">
        <f t="shared" si="26"/>
        <v>4421501</v>
      </c>
      <c r="C317" s="33">
        <v>4421501</v>
      </c>
      <c r="D317" s="7" t="s">
        <v>9</v>
      </c>
      <c r="E317" s="8" t="s">
        <v>208</v>
      </c>
      <c r="F317" s="20" t="s">
        <v>205</v>
      </c>
      <c r="G317" s="7" t="e" vm="313">
        <v>#VALUE!</v>
      </c>
      <c r="H317" s="25" t="s">
        <v>349</v>
      </c>
      <c r="I317" s="26" t="s">
        <v>341</v>
      </c>
      <c r="J317" s="12" t="str">
        <f t="shared" si="27"/>
        <v>2021</v>
      </c>
      <c r="K317" s="6">
        <v>750</v>
      </c>
      <c r="L317" s="9">
        <f>IFERROR(VLOOKUP(B317,Downloads!B:R,17,0),"-")</f>
        <v>44000</v>
      </c>
      <c r="M317" s="50" t="s">
        <v>3006</v>
      </c>
      <c r="N317" s="50" t="s">
        <v>3301</v>
      </c>
      <c r="O317" s="1">
        <f>IFERROR(VLOOKUP(B317,Downloads!B:FA,11,0), 0)</f>
        <v>435</v>
      </c>
      <c r="P317" s="1">
        <f>IFERROR(VLOOKUP(B317,Downloads!B:FK,21,0),0)</f>
        <v>22000</v>
      </c>
      <c r="Q317" s="1">
        <f>IFERROR(VLOOKUP(B317,#REF!,12,0),0)</f>
        <v>0</v>
      </c>
      <c r="R317" s="39">
        <f t="shared" si="25"/>
        <v>22435</v>
      </c>
      <c r="S317" s="1" t="str">
        <f t="shared" si="28"/>
        <v>같음</v>
      </c>
      <c r="T317" s="41">
        <f t="shared" si="29"/>
        <v>987140000</v>
      </c>
    </row>
    <row r="318" spans="1:22" ht="114.75" customHeight="1">
      <c r="A318" s="16">
        <v>314</v>
      </c>
      <c r="B318" s="35" t="str">
        <f t="shared" si="26"/>
        <v>3419018</v>
      </c>
      <c r="C318" s="33">
        <v>3419018</v>
      </c>
      <c r="D318" s="7" t="s">
        <v>9</v>
      </c>
      <c r="E318" s="8" t="s">
        <v>343</v>
      </c>
      <c r="F318" s="20" t="s">
        <v>31</v>
      </c>
      <c r="G318" s="7" t="e" vm="314">
        <v>#VALUE!</v>
      </c>
      <c r="H318" s="25" t="s">
        <v>342</v>
      </c>
      <c r="I318" s="26" t="s">
        <v>344</v>
      </c>
      <c r="J318" s="12" t="str">
        <f t="shared" si="27"/>
        <v>2019</v>
      </c>
      <c r="K318" s="6">
        <v>750</v>
      </c>
      <c r="L318" s="9">
        <f>IFERROR(VLOOKUP(B318,Downloads!B:R,17,0),"-")</f>
        <v>85000</v>
      </c>
      <c r="M318" s="50" t="s">
        <v>3007</v>
      </c>
      <c r="N318" s="50" t="s">
        <v>3302</v>
      </c>
      <c r="O318" s="1">
        <f>IFERROR(VLOOKUP(B318,Downloads!B:FA,11,0), 0)</f>
        <v>107</v>
      </c>
      <c r="P318" s="1">
        <f>IFERROR(VLOOKUP(B318,Downloads!B:FK,21,0),0)</f>
        <v>94000</v>
      </c>
      <c r="Q318" s="1">
        <f>IFERROR(VLOOKUP(B318,#REF!,12,0),0)</f>
        <v>0</v>
      </c>
      <c r="R318" s="39">
        <f t="shared" si="25"/>
        <v>94107</v>
      </c>
      <c r="S318" s="1" t="str">
        <f t="shared" si="28"/>
        <v>같음</v>
      </c>
      <c r="T318" s="41">
        <f t="shared" si="29"/>
        <v>7999095000</v>
      </c>
    </row>
    <row r="319" spans="1:22" ht="114.75" customHeight="1">
      <c r="A319" s="16">
        <v>315</v>
      </c>
      <c r="B319" s="35" t="str">
        <f t="shared" si="26"/>
        <v>2418031</v>
      </c>
      <c r="C319" s="33">
        <v>2418031</v>
      </c>
      <c r="D319" s="7" t="s">
        <v>9</v>
      </c>
      <c r="E319" s="8" t="s">
        <v>430</v>
      </c>
      <c r="F319" s="20" t="s">
        <v>31</v>
      </c>
      <c r="G319" s="7" t="e" vm="315">
        <v>#VALUE!</v>
      </c>
      <c r="H319" s="25" t="s">
        <v>429</v>
      </c>
      <c r="I319" s="26" t="s">
        <v>428</v>
      </c>
      <c r="J319" s="12" t="str">
        <f t="shared" si="27"/>
        <v>2018</v>
      </c>
      <c r="K319" s="6">
        <v>750</v>
      </c>
      <c r="L319" s="9">
        <f>IFERROR(VLOOKUP(B319,Downloads!B:R,17,0),"-")</f>
        <v>178000</v>
      </c>
      <c r="M319" s="50" t="s">
        <v>3008</v>
      </c>
      <c r="N319" s="50" t="s">
        <v>3303</v>
      </c>
      <c r="O319" s="1">
        <f>IFERROR(VLOOKUP(B319,Downloads!B:FA,11,0), 0)</f>
        <v>11</v>
      </c>
      <c r="P319" s="1">
        <f>IFERROR(VLOOKUP(B319,Downloads!B:FK,21,0),0)</f>
        <v>150000</v>
      </c>
      <c r="Q319" s="1">
        <f>IFERROR(VLOOKUP(B319,#REF!,12,0),0)</f>
        <v>0</v>
      </c>
      <c r="R319" s="39">
        <f t="shared" ref="R319:R362" si="30">IFERROR(SUM(O319:P319)/IF(Q319&lt;=0, 1, Q319), 0)</f>
        <v>150011</v>
      </c>
      <c r="S319" s="1" t="str">
        <f t="shared" si="28"/>
        <v>같음</v>
      </c>
      <c r="T319" s="41">
        <f t="shared" si="29"/>
        <v>26701958000</v>
      </c>
    </row>
    <row r="320" spans="1:22" ht="114.75" customHeight="1">
      <c r="A320" s="16">
        <v>316</v>
      </c>
      <c r="B320" s="35" t="str">
        <f t="shared" si="26"/>
        <v>2416003</v>
      </c>
      <c r="C320" s="33">
        <v>2416003</v>
      </c>
      <c r="D320" s="7" t="s">
        <v>9</v>
      </c>
      <c r="E320" s="8" t="s">
        <v>434</v>
      </c>
      <c r="F320" s="20" t="s">
        <v>31</v>
      </c>
      <c r="G320" s="7" t="e" vm="316">
        <v>#VALUE!</v>
      </c>
      <c r="H320" s="25" t="s">
        <v>433</v>
      </c>
      <c r="I320" s="26" t="s">
        <v>524</v>
      </c>
      <c r="J320" s="12" t="str">
        <f t="shared" si="27"/>
        <v>2016</v>
      </c>
      <c r="K320" s="6">
        <v>750</v>
      </c>
      <c r="L320" s="9">
        <f>IFERROR(VLOOKUP(B320,Downloads!B:R,17,0),"-")</f>
        <v>170000</v>
      </c>
      <c r="M320" s="50" t="s">
        <v>3009</v>
      </c>
      <c r="N320" s="50" t="s">
        <v>3304</v>
      </c>
      <c r="O320" s="1">
        <f>IFERROR(VLOOKUP(B320,Downloads!B:FA,11,0), 0)</f>
        <v>20</v>
      </c>
      <c r="P320" s="1">
        <f>IFERROR(VLOOKUP(B320,Downloads!B:FK,21,0),0)</f>
        <v>150000</v>
      </c>
      <c r="Q320" s="1">
        <f>IFERROR(VLOOKUP(B320,#REF!,12,0),0)</f>
        <v>0</v>
      </c>
      <c r="R320" s="39">
        <f t="shared" si="30"/>
        <v>150020</v>
      </c>
      <c r="S320" s="1" t="str">
        <f t="shared" si="28"/>
        <v>같음</v>
      </c>
      <c r="T320" s="41">
        <f t="shared" si="29"/>
        <v>25503400000</v>
      </c>
      <c r="U320" s="1" t="str">
        <f>E320</f>
        <v>Priest Ranch</v>
      </c>
      <c r="V320" s="43">
        <f>SUM(T320:T321)</f>
        <v>38368792000</v>
      </c>
    </row>
    <row r="321" spans="1:22" ht="114.75" customHeight="1">
      <c r="A321" s="16">
        <v>317</v>
      </c>
      <c r="B321" s="35" t="str">
        <f t="shared" si="26"/>
        <v>2422404</v>
      </c>
      <c r="C321" s="33">
        <v>2422404</v>
      </c>
      <c r="D321" s="7" t="s">
        <v>9</v>
      </c>
      <c r="E321" s="8" t="s">
        <v>434</v>
      </c>
      <c r="F321" s="20" t="s">
        <v>31</v>
      </c>
      <c r="G321" s="7" t="e" vm="317">
        <v>#VALUE!</v>
      </c>
      <c r="H321" s="25" t="s">
        <v>432</v>
      </c>
      <c r="I321" s="26" t="s">
        <v>431</v>
      </c>
      <c r="J321" s="12" t="str">
        <f t="shared" si="27"/>
        <v>2022</v>
      </c>
      <c r="K321" s="6">
        <v>750</v>
      </c>
      <c r="L321" s="9">
        <f>IFERROR(VLOOKUP(B321,Downloads!B:R,17,0),"-")</f>
        <v>108000</v>
      </c>
      <c r="M321" s="50" t="s">
        <v>3009</v>
      </c>
      <c r="N321" s="50" t="s">
        <v>3304</v>
      </c>
      <c r="O321" s="1">
        <f>IFERROR(VLOOKUP(B321,Downloads!B:FA,11,0), 0)</f>
        <v>124</v>
      </c>
      <c r="P321" s="1">
        <f>IFERROR(VLOOKUP(B321,Downloads!B:FK,21,0),0)</f>
        <v>119000</v>
      </c>
      <c r="Q321" s="1">
        <f>IFERROR(VLOOKUP(B321,#REF!,12,0),0)</f>
        <v>0</v>
      </c>
      <c r="R321" s="39">
        <f t="shared" si="30"/>
        <v>119124</v>
      </c>
      <c r="S321" s="1" t="str">
        <f t="shared" si="28"/>
        <v>같음</v>
      </c>
      <c r="T321" s="41">
        <f t="shared" si="29"/>
        <v>12865392000</v>
      </c>
    </row>
    <row r="322" spans="1:22" ht="114.75" customHeight="1">
      <c r="A322" s="16">
        <v>318</v>
      </c>
      <c r="B322" s="35" t="str">
        <f t="shared" si="26"/>
        <v>2421529</v>
      </c>
      <c r="C322" s="33">
        <v>2421529</v>
      </c>
      <c r="D322" s="7" t="s">
        <v>9</v>
      </c>
      <c r="E322" s="8" t="s">
        <v>2939</v>
      </c>
      <c r="F322" s="20" t="s">
        <v>31</v>
      </c>
      <c r="G322" s="7" t="e" vm="318">
        <v>#VALUE!</v>
      </c>
      <c r="H322" s="25" t="s">
        <v>2935</v>
      </c>
      <c r="I322" s="26" t="s">
        <v>2934</v>
      </c>
      <c r="J322" s="12" t="str">
        <f>IF(C322="","",
 IF(UPPER(MID(C322,3,2))="MV",
    "MV",
 IF(UPPER(MID(C322,3,2))="NV",
    "NV",
 IF(UPPER(MID(C322,3,2))="XX",
    "",
 IF(VALUE(MID(C322,3,2))&gt;50,
    "19"&amp;MID(C322,3,2),
    "20"&amp;MID(C322,3,2)
 ))))
)</f>
        <v>2021</v>
      </c>
      <c r="K322" s="6">
        <v>750</v>
      </c>
      <c r="L322" s="9">
        <f>IFERROR(VLOOKUP(B322,Downloads!B:R,17,0),"-")</f>
        <v>275000</v>
      </c>
      <c r="M322" s="50" t="s">
        <v>3010</v>
      </c>
      <c r="N322" s="50" t="s">
        <v>3305</v>
      </c>
      <c r="O322" s="1">
        <f>IFERROR(VLOOKUP(B322,Downloads!B:FA,11,0), 0)</f>
        <v>100</v>
      </c>
      <c r="P322" s="1">
        <f>IFERROR(VLOOKUP(B322,Downloads!B:FK,21,0),0)</f>
        <v>300000</v>
      </c>
      <c r="Q322" s="1">
        <f>IFERROR(VLOOKUP(B322,#REF!,12,0),0)</f>
        <v>0</v>
      </c>
      <c r="R322" s="39">
        <f t="shared" si="30"/>
        <v>300100</v>
      </c>
      <c r="S322" s="1" t="str">
        <f>IF(OR(ISNUMBER(SEARCH("NV",C322)), ISNUMBER(SEARCH("MV",C322))),
    IF(LEFT(J322,2)=MID(C322,SEARCH("NV",C322&amp;"NV"),2),"같음","다름"),
    IF(MID(C322,3,2)=MID(J322,3,2),"같음","다름"))</f>
        <v>같음</v>
      </c>
      <c r="T322" s="41">
        <f>IFERROR((O322+P322)*L322,0)</f>
        <v>82527500000</v>
      </c>
    </row>
    <row r="323" spans="1:22" ht="114.75" customHeight="1">
      <c r="A323" s="16">
        <v>319</v>
      </c>
      <c r="B323" s="35" t="str">
        <f t="shared" si="26"/>
        <v>2421523</v>
      </c>
      <c r="C323" s="33">
        <v>2421523</v>
      </c>
      <c r="D323" s="7" t="s">
        <v>9</v>
      </c>
      <c r="E323" s="8" t="s">
        <v>2939</v>
      </c>
      <c r="F323" s="20" t="s">
        <v>31</v>
      </c>
      <c r="G323" s="7" t="e" vm="318">
        <v>#VALUE!</v>
      </c>
      <c r="H323" s="25" t="s">
        <v>2936</v>
      </c>
      <c r="I323" s="26" t="s">
        <v>2933</v>
      </c>
      <c r="J323" s="12" t="str">
        <f>IF(C323="","",
 IF(UPPER(MID(C323,3,2))="MV",
    "MV",
 IF(UPPER(MID(C323,3,2))="NV",
    "NV",
 IF(UPPER(MID(C323,3,2))="XX",
    "",
 IF(VALUE(MID(C323,3,2))&gt;50,
    "19"&amp;MID(C323,3,2),
    "20"&amp;MID(C323,3,2)
 ))))
)</f>
        <v>2021</v>
      </c>
      <c r="K323" s="6">
        <v>750</v>
      </c>
      <c r="L323" s="9">
        <f>IFERROR(VLOOKUP(B323,Downloads!B:R,17,0),"-")</f>
        <v>200000</v>
      </c>
      <c r="M323" s="50" t="s">
        <v>3010</v>
      </c>
      <c r="N323" s="50" t="s">
        <v>3305</v>
      </c>
      <c r="O323" s="1">
        <f>IFERROR(VLOOKUP(B323,Downloads!B:FA,11,0), 0)</f>
        <v>25</v>
      </c>
      <c r="P323" s="1">
        <f>IFERROR(VLOOKUP(B323,Downloads!B:FK,21,0),0)</f>
        <v>220000</v>
      </c>
      <c r="Q323" s="1">
        <f>IFERROR(VLOOKUP(B323,#REF!,12,0),0)</f>
        <v>0</v>
      </c>
      <c r="R323" s="39">
        <f>IFERROR(SUM(O323:P323)/IF(Q323&lt;=0, 1, Q323), 0)</f>
        <v>220025</v>
      </c>
      <c r="S323" s="1" t="str">
        <f>IF(OR(ISNUMBER(SEARCH("NV",C323)), ISNUMBER(SEARCH("MV",C323))),
    IF(LEFT(J323,2)=MID(C323,SEARCH("NV",C323&amp;"NV"),2),"같음","다름"),
    IF(MID(C323,3,2)=MID(J323,3,2),"같음","다름"))</f>
        <v>같음</v>
      </c>
      <c r="T323" s="41">
        <f>IFERROR((O323+P323)*L323,0)</f>
        <v>44005000000</v>
      </c>
    </row>
    <row r="324" spans="1:22" ht="114.75" customHeight="1">
      <c r="A324" s="16">
        <v>320</v>
      </c>
      <c r="B324" s="35" t="str">
        <f t="shared" si="26"/>
        <v>2421522</v>
      </c>
      <c r="C324" s="33">
        <v>2421522</v>
      </c>
      <c r="D324" s="7" t="s">
        <v>9</v>
      </c>
      <c r="E324" s="8" t="s">
        <v>2939</v>
      </c>
      <c r="F324" s="20" t="s">
        <v>31</v>
      </c>
      <c r="G324" s="7" t="e" vm="319">
        <v>#VALUE!</v>
      </c>
      <c r="H324" s="25" t="s">
        <v>2937</v>
      </c>
      <c r="I324" s="26" t="s">
        <v>2932</v>
      </c>
      <c r="J324" s="12" t="str">
        <f>IF(C324="","",
 IF(UPPER(MID(C324,3,2))="MV",
    "MV",
 IF(UPPER(MID(C324,3,2))="NV",
    "NV",
 IF(UPPER(MID(C324,3,2))="XX",
    "",
 IF(VALUE(MID(C324,3,2))&gt;50,
    "19"&amp;MID(C324,3,2),
    "20"&amp;MID(C324,3,2)
 ))))
)</f>
        <v>2021</v>
      </c>
      <c r="K324" s="6">
        <v>750</v>
      </c>
      <c r="L324" s="9">
        <f>IFERROR(VLOOKUP(B324,Downloads!B:R,17,0),"-")</f>
        <v>130000</v>
      </c>
      <c r="M324" s="50" t="s">
        <v>3010</v>
      </c>
      <c r="N324" s="50" t="s">
        <v>3305</v>
      </c>
      <c r="O324" s="1">
        <f>IFERROR(VLOOKUP(B324,Downloads!B:FA,11,0), 0)</f>
        <v>230</v>
      </c>
      <c r="P324" s="1">
        <f>IFERROR(VLOOKUP(B324,Downloads!B:FK,21,0),0)</f>
        <v>126000</v>
      </c>
      <c r="Q324" s="1">
        <f>IFERROR(VLOOKUP(B324,#REF!,12,0),0)</f>
        <v>0</v>
      </c>
      <c r="R324" s="39">
        <f>IFERROR(SUM(O324:P324)/IF(Q324&lt;=0, 1, Q324), 0)</f>
        <v>126230</v>
      </c>
      <c r="S324" s="1" t="str">
        <f>IF(OR(ISNUMBER(SEARCH("NV",C324)), ISNUMBER(SEARCH("MV",C324))),
    IF(LEFT(J324,2)=MID(C324,SEARCH("NV",C324&amp;"NV"),2),"같음","다름"),
    IF(MID(C324,3,2)=MID(J324,3,2),"같음","다름"))</f>
        <v>같음</v>
      </c>
      <c r="T324" s="41">
        <f>IFERROR((O324+P324)*L324,0)</f>
        <v>16409900000</v>
      </c>
      <c r="U324" s="1" t="str">
        <f>E324</f>
        <v>Acumen</v>
      </c>
      <c r="V324" s="43">
        <f>SUM(T324:T325)</f>
        <v>20182812000</v>
      </c>
    </row>
    <row r="325" spans="1:22" ht="114.75" customHeight="1">
      <c r="A325" s="16">
        <v>321</v>
      </c>
      <c r="B325" s="35" t="str">
        <f t="shared" si="26"/>
        <v>3422501</v>
      </c>
      <c r="C325" s="33">
        <v>3422501</v>
      </c>
      <c r="D325" s="7" t="s">
        <v>9</v>
      </c>
      <c r="E325" s="8" t="s">
        <v>2939</v>
      </c>
      <c r="F325" s="20" t="s">
        <v>31</v>
      </c>
      <c r="G325" s="7" t="e" vm="320">
        <v>#VALUE!</v>
      </c>
      <c r="H325" s="25" t="s">
        <v>2938</v>
      </c>
      <c r="I325" s="26" t="s">
        <v>2931</v>
      </c>
      <c r="J325" s="12" t="str">
        <f>IF(C325="","",
 IF(UPPER(MID(C325,3,2))="MV",
    "MV",
 IF(UPPER(MID(C325,3,2))="NV",
    "NV",
 IF(UPPER(MID(C325,3,2))="XX",
    "",
 IF(VALUE(MID(C325,3,2))&gt;50,
    "19"&amp;MID(C325,3,2),
    "20"&amp;MID(C325,3,2)
 ))))
)</f>
        <v>2022</v>
      </c>
      <c r="K325" s="6">
        <v>750</v>
      </c>
      <c r="L325" s="9">
        <f>IFERROR(VLOOKUP(B325,Downloads!B:R,17,0),"-")</f>
        <v>68000</v>
      </c>
      <c r="M325" s="50" t="s">
        <v>3010</v>
      </c>
      <c r="N325" s="50" t="s">
        <v>3305</v>
      </c>
      <c r="O325" s="1">
        <f>IFERROR(VLOOKUP(B325,Downloads!B:FA,11,0), 0)</f>
        <v>484</v>
      </c>
      <c r="P325" s="1">
        <f>IFERROR(VLOOKUP(B325,Downloads!B:FK,21,0),0)</f>
        <v>55000</v>
      </c>
      <c r="Q325" s="1">
        <f>IFERROR(VLOOKUP(B325,#REF!,12,0),0)</f>
        <v>0</v>
      </c>
      <c r="R325" s="39">
        <f>IFERROR(SUM(O325:P325)/IF(Q325&lt;=0, 1, Q325), 0)</f>
        <v>55484</v>
      </c>
      <c r="S325" s="1" t="str">
        <f>IF(OR(ISNUMBER(SEARCH("NV",C325)), ISNUMBER(SEARCH("MV",C325))),
    IF(LEFT(J325,2)=MID(C325,SEARCH("NV",C325&amp;"NV"),2),"같음","다름"),
    IF(MID(C325,3,2)=MID(J325,3,2),"같음","다름"))</f>
        <v>같음</v>
      </c>
      <c r="T325" s="41">
        <f>IFERROR((O325+P325)*L325,0)</f>
        <v>3772912000</v>
      </c>
    </row>
    <row r="326" spans="1:22" ht="114.75" customHeight="1">
      <c r="A326" s="16">
        <v>322</v>
      </c>
      <c r="B326" s="35" t="str">
        <f t="shared" ref="B326:B367" si="31">RIGHT(REPT("0",7) &amp; C326, 7)</f>
        <v>2417528</v>
      </c>
      <c r="C326" s="33">
        <v>2417528</v>
      </c>
      <c r="D326" s="7" t="s">
        <v>9</v>
      </c>
      <c r="E326" s="8" t="s">
        <v>128</v>
      </c>
      <c r="F326" s="20" t="s">
        <v>31</v>
      </c>
      <c r="G326" s="7" t="e" vm="321">
        <v>#VALUE!</v>
      </c>
      <c r="H326" s="25" t="s">
        <v>161</v>
      </c>
      <c r="I326" s="26" t="s">
        <v>162</v>
      </c>
      <c r="J326" s="12" t="str">
        <f t="shared" si="27"/>
        <v>2017</v>
      </c>
      <c r="K326" s="6">
        <v>750</v>
      </c>
      <c r="L326" s="9">
        <f>IFERROR(VLOOKUP(B326,Downloads!B:R,17,0),"-")</f>
        <v>260000</v>
      </c>
      <c r="M326" s="50" t="s">
        <v>3011</v>
      </c>
      <c r="N326" s="50" t="s">
        <v>3306</v>
      </c>
      <c r="O326" s="1">
        <f>IFERROR(VLOOKUP(B326,Downloads!B:FA,11,0), 0)</f>
        <v>28</v>
      </c>
      <c r="P326" s="1">
        <f>IFERROR(VLOOKUP(B326,Downloads!B:FK,21,0),0)</f>
        <v>290000</v>
      </c>
      <c r="Q326" s="1">
        <f>IFERROR(VLOOKUP(B326,#REF!,12,0),0)</f>
        <v>0</v>
      </c>
      <c r="R326" s="39">
        <f t="shared" si="30"/>
        <v>290028</v>
      </c>
      <c r="S326" s="1" t="str">
        <f t="shared" si="28"/>
        <v>같음</v>
      </c>
      <c r="T326" s="41">
        <f t="shared" si="29"/>
        <v>75407280000</v>
      </c>
      <c r="U326" s="1" t="str">
        <f>E326</f>
        <v>Lamborn Family Vineyards</v>
      </c>
      <c r="V326" s="43">
        <f>SUM(T326:T327)</f>
        <v>88615640000</v>
      </c>
    </row>
    <row r="327" spans="1:22" ht="114.75" customHeight="1">
      <c r="A327" s="16">
        <v>323</v>
      </c>
      <c r="B327" s="35" t="str">
        <f t="shared" si="31"/>
        <v>2418129</v>
      </c>
      <c r="C327" s="33">
        <v>2418129</v>
      </c>
      <c r="D327" s="7" t="s">
        <v>9</v>
      </c>
      <c r="E327" s="8" t="s">
        <v>128</v>
      </c>
      <c r="F327" s="20" t="s">
        <v>31</v>
      </c>
      <c r="G327" s="7" t="e" vm="322">
        <v>#VALUE!</v>
      </c>
      <c r="H327" s="25" t="s">
        <v>163</v>
      </c>
      <c r="I327" s="26" t="s">
        <v>164</v>
      </c>
      <c r="J327" s="12" t="str">
        <f t="shared" si="27"/>
        <v>2018</v>
      </c>
      <c r="K327" s="6">
        <v>750</v>
      </c>
      <c r="L327" s="9">
        <f>IFERROR(VLOOKUP(B327,Downloads!B:R,17,0),"-")</f>
        <v>110000</v>
      </c>
      <c r="M327" s="50" t="s">
        <v>3011</v>
      </c>
      <c r="N327" s="50" t="s">
        <v>3306</v>
      </c>
      <c r="O327" s="1">
        <f>IFERROR(VLOOKUP(B327,Downloads!B:FA,11,0), 0)</f>
        <v>76</v>
      </c>
      <c r="P327" s="1">
        <f>IFERROR(VLOOKUP(B327,Downloads!B:FK,21,0),0)</f>
        <v>120000</v>
      </c>
      <c r="Q327" s="1">
        <f>IFERROR(VLOOKUP(B327,#REF!,12,0),0)</f>
        <v>0</v>
      </c>
      <c r="R327" s="39">
        <f t="shared" si="30"/>
        <v>120076</v>
      </c>
      <c r="S327" s="1" t="str">
        <f t="shared" si="28"/>
        <v>같음</v>
      </c>
      <c r="T327" s="41">
        <f t="shared" si="29"/>
        <v>13208360000</v>
      </c>
    </row>
    <row r="328" spans="1:22" ht="114.75" customHeight="1">
      <c r="A328" s="16">
        <v>324</v>
      </c>
      <c r="B328" s="35" t="str">
        <f t="shared" si="31"/>
        <v>2419023</v>
      </c>
      <c r="C328" s="33">
        <v>2419023</v>
      </c>
      <c r="D328" s="7" t="s">
        <v>9</v>
      </c>
      <c r="E328" s="8" t="s">
        <v>887</v>
      </c>
      <c r="F328" s="20" t="s">
        <v>31</v>
      </c>
      <c r="G328" s="7" t="e" vm="323">
        <v>#VALUE!</v>
      </c>
      <c r="H328" s="25" t="s">
        <v>886</v>
      </c>
      <c r="I328" s="26" t="s">
        <v>885</v>
      </c>
      <c r="J328" s="12" t="str">
        <f t="shared" si="27"/>
        <v>2019</v>
      </c>
      <c r="K328" s="6">
        <v>750</v>
      </c>
      <c r="L328" s="9">
        <f>IFERROR(VLOOKUP(B328,Downloads!B:R,17,0),"-")</f>
        <v>62000</v>
      </c>
      <c r="M328" s="50" t="s">
        <v>3012</v>
      </c>
      <c r="N328" s="50" t="s">
        <v>3307</v>
      </c>
      <c r="O328" s="1">
        <f>IFERROR(VLOOKUP(B328,Downloads!B:FA,11,0), 0)</f>
        <v>594</v>
      </c>
      <c r="P328" s="1">
        <f>IFERROR(VLOOKUP(B328,Downloads!B:FK,21,0),0)</f>
        <v>68000</v>
      </c>
      <c r="Q328" s="1">
        <f>IFERROR(VLOOKUP(B328,#REF!,12,0),0)</f>
        <v>0</v>
      </c>
      <c r="R328" s="39">
        <f t="shared" si="30"/>
        <v>68594</v>
      </c>
      <c r="S328" s="1" t="str">
        <f t="shared" si="28"/>
        <v>같음</v>
      </c>
      <c r="T328" s="41">
        <f t="shared" si="29"/>
        <v>4252828000</v>
      </c>
      <c r="U328" s="1" t="str">
        <f>E328</f>
        <v>Silver Spur</v>
      </c>
      <c r="V328" s="43">
        <f>T328</f>
        <v>4252828000</v>
      </c>
    </row>
    <row r="329" spans="1:22" ht="114.75" customHeight="1">
      <c r="A329" s="16">
        <v>325</v>
      </c>
      <c r="B329" s="35" t="str">
        <f t="shared" si="31"/>
        <v>2415802</v>
      </c>
      <c r="C329" s="33">
        <v>2415802</v>
      </c>
      <c r="D329" s="7" t="s">
        <v>9</v>
      </c>
      <c r="E329" s="8" t="s">
        <v>32</v>
      </c>
      <c r="F329" s="20" t="s">
        <v>31</v>
      </c>
      <c r="G329" s="7" t="e" vm="324">
        <v>#VALUE!</v>
      </c>
      <c r="H329" s="25" t="s">
        <v>159</v>
      </c>
      <c r="I329" s="26" t="s">
        <v>160</v>
      </c>
      <c r="J329" s="12" t="str">
        <f t="shared" si="27"/>
        <v>2015</v>
      </c>
      <c r="K329" s="6">
        <v>750</v>
      </c>
      <c r="L329" s="9" t="str">
        <f>IFERROR(VLOOKUP(B329,Downloads!B:R,17,0),"-")</f>
        <v>-</v>
      </c>
      <c r="M329" s="50" t="s">
        <v>3013</v>
      </c>
      <c r="N329" s="50" t="s">
        <v>3308</v>
      </c>
      <c r="O329" s="1">
        <f>IFERROR(VLOOKUP(B329,Downloads!B:FA,11,0), 0)</f>
        <v>0</v>
      </c>
      <c r="P329" s="1">
        <f>IFERROR(VLOOKUP(B329,Downloads!B:FK,21,0),0)</f>
        <v>0</v>
      </c>
      <c r="Q329" s="1">
        <f>IFERROR(VLOOKUP(B329,#REF!,12,0),0)</f>
        <v>0</v>
      </c>
      <c r="R329" s="39">
        <f t="shared" si="30"/>
        <v>0</v>
      </c>
      <c r="S329" s="1" t="str">
        <f t="shared" si="28"/>
        <v>같음</v>
      </c>
      <c r="T329" s="41">
        <f t="shared" si="29"/>
        <v>0</v>
      </c>
      <c r="U329" s="1" t="str">
        <f>E329</f>
        <v>Hoopes</v>
      </c>
      <c r="V329" s="43">
        <f>SUM(T329:T333)</f>
        <v>3755888000</v>
      </c>
    </row>
    <row r="330" spans="1:22" ht="114.75" customHeight="1">
      <c r="A330" s="16">
        <v>326</v>
      </c>
      <c r="B330" s="35" t="str">
        <f t="shared" si="31"/>
        <v>2419825</v>
      </c>
      <c r="C330" s="33">
        <v>2419825</v>
      </c>
      <c r="D330" s="7" t="s">
        <v>9</v>
      </c>
      <c r="E330" s="8" t="s">
        <v>32</v>
      </c>
      <c r="F330" s="20" t="s">
        <v>31</v>
      </c>
      <c r="G330" s="7" t="e" vm="325">
        <v>#VALUE!</v>
      </c>
      <c r="H330" s="25" t="s">
        <v>151</v>
      </c>
      <c r="I330" s="26" t="s">
        <v>233</v>
      </c>
      <c r="J330" s="12" t="str">
        <f t="shared" si="27"/>
        <v>2019</v>
      </c>
      <c r="K330" s="6">
        <v>750</v>
      </c>
      <c r="L330" s="9" t="str">
        <f>IFERROR(VLOOKUP(B330,Downloads!B:R,17,0),"-")</f>
        <v>-</v>
      </c>
      <c r="M330" s="50" t="s">
        <v>3013</v>
      </c>
      <c r="N330" s="50" t="s">
        <v>3308</v>
      </c>
      <c r="O330" s="1">
        <f>IFERROR(VLOOKUP(B330,Downloads!B:FA,11,0), 0)</f>
        <v>0</v>
      </c>
      <c r="P330" s="1">
        <f>IFERROR(VLOOKUP(B330,Downloads!B:FK,21,0),0)</f>
        <v>0</v>
      </c>
      <c r="Q330" s="1">
        <f>IFERROR(VLOOKUP(B330,#REF!,12,0),0)</f>
        <v>0</v>
      </c>
      <c r="R330" s="39">
        <f t="shared" si="30"/>
        <v>0</v>
      </c>
      <c r="S330" s="1" t="str">
        <f t="shared" si="28"/>
        <v>같음</v>
      </c>
      <c r="T330" s="41">
        <f t="shared" si="29"/>
        <v>0</v>
      </c>
    </row>
    <row r="331" spans="1:22" ht="114.75" customHeight="1">
      <c r="A331" s="16">
        <v>327</v>
      </c>
      <c r="B331" s="35" t="str">
        <f t="shared" si="31"/>
        <v>3418802</v>
      </c>
      <c r="C331" s="33">
        <v>3418802</v>
      </c>
      <c r="D331" s="7" t="s">
        <v>9</v>
      </c>
      <c r="E331" s="8" t="s">
        <v>32</v>
      </c>
      <c r="F331" s="20" t="s">
        <v>31</v>
      </c>
      <c r="G331" s="7" t="e" vm="326">
        <v>#VALUE!</v>
      </c>
      <c r="H331" s="25" t="s">
        <v>70</v>
      </c>
      <c r="I331" s="26" t="s">
        <v>39</v>
      </c>
      <c r="J331" s="12" t="str">
        <f t="shared" si="27"/>
        <v>2018</v>
      </c>
      <c r="K331" s="6">
        <v>750</v>
      </c>
      <c r="L331" s="9" t="str">
        <f>IFERROR(VLOOKUP(B331,Downloads!B:R,17,0),"-")</f>
        <v>-</v>
      </c>
      <c r="M331" s="50" t="s">
        <v>3013</v>
      </c>
      <c r="N331" s="50" t="s">
        <v>3308</v>
      </c>
      <c r="O331" s="1">
        <f>IFERROR(VLOOKUP(B331,Downloads!B:FA,11,0), 0)</f>
        <v>0</v>
      </c>
      <c r="P331" s="1">
        <f>IFERROR(VLOOKUP(B331,Downloads!B:FK,21,0),0)</f>
        <v>0</v>
      </c>
      <c r="Q331" s="1">
        <f>IFERROR(VLOOKUP(B331,#REF!,12,0),0)</f>
        <v>0</v>
      </c>
      <c r="R331" s="39">
        <f t="shared" si="30"/>
        <v>0</v>
      </c>
      <c r="S331" s="1" t="str">
        <f t="shared" si="28"/>
        <v>같음</v>
      </c>
      <c r="T331" s="41">
        <f t="shared" si="29"/>
        <v>0</v>
      </c>
    </row>
    <row r="332" spans="1:22" ht="114.75" customHeight="1">
      <c r="A332" s="16">
        <v>328</v>
      </c>
      <c r="B332" s="35" t="str">
        <f t="shared" si="31"/>
        <v>3420014</v>
      </c>
      <c r="C332" s="33">
        <v>3420014</v>
      </c>
      <c r="D332" s="7" t="s">
        <v>9</v>
      </c>
      <c r="E332" s="8" t="s">
        <v>32</v>
      </c>
      <c r="F332" s="20" t="s">
        <v>31</v>
      </c>
      <c r="G332" s="7" t="e" vm="327">
        <v>#VALUE!</v>
      </c>
      <c r="H332" s="25" t="s">
        <v>232</v>
      </c>
      <c r="I332" s="26" t="s">
        <v>865</v>
      </c>
      <c r="J332" s="12" t="str">
        <f t="shared" si="27"/>
        <v>2020</v>
      </c>
      <c r="K332" s="6">
        <v>750</v>
      </c>
      <c r="L332" s="9">
        <f>IFERROR(VLOOKUP(B332,Downloads!B:R,17,0),"-")</f>
        <v>40000</v>
      </c>
      <c r="M332" s="50" t="s">
        <v>3013</v>
      </c>
      <c r="N332" s="50" t="s">
        <v>3308</v>
      </c>
      <c r="O332" s="1">
        <f>IFERROR(VLOOKUP(B332,Downloads!B:FA,11,0), 0)</f>
        <v>543</v>
      </c>
      <c r="P332" s="1">
        <f>IFERROR(VLOOKUP(B332,Downloads!B:FK,21,0),0)</f>
        <v>44000</v>
      </c>
      <c r="Q332" s="1">
        <f>IFERROR(VLOOKUP(B332,#REF!,12,0),0)</f>
        <v>0</v>
      </c>
      <c r="R332" s="39">
        <f t="shared" si="30"/>
        <v>44543</v>
      </c>
      <c r="S332" s="1" t="str">
        <f t="shared" si="28"/>
        <v>같음</v>
      </c>
      <c r="T332" s="41">
        <f t="shared" si="29"/>
        <v>1781720000</v>
      </c>
    </row>
    <row r="333" spans="1:22" ht="114.75" customHeight="1">
      <c r="A333" s="16">
        <v>329</v>
      </c>
      <c r="B333" s="35" t="str">
        <f t="shared" si="31"/>
        <v>2421801</v>
      </c>
      <c r="C333" s="33">
        <v>2421801</v>
      </c>
      <c r="D333" s="7" t="s">
        <v>9</v>
      </c>
      <c r="E333" s="8" t="s">
        <v>32</v>
      </c>
      <c r="F333" s="20" t="s">
        <v>50</v>
      </c>
      <c r="G333" s="7" t="e" vm="328">
        <v>#VALUE!</v>
      </c>
      <c r="H333" s="25" t="s">
        <v>884</v>
      </c>
      <c r="I333" s="26" t="s">
        <v>883</v>
      </c>
      <c r="J333" s="12" t="str">
        <f t="shared" si="27"/>
        <v>2021</v>
      </c>
      <c r="K333" s="6">
        <v>750</v>
      </c>
      <c r="L333" s="9">
        <f>IFERROR(VLOOKUP(B333,Downloads!B:R,17,0),"-")</f>
        <v>42000</v>
      </c>
      <c r="M333" s="50" t="s">
        <v>3013</v>
      </c>
      <c r="N333" s="50" t="s">
        <v>3308</v>
      </c>
      <c r="O333" s="1">
        <f>IFERROR(VLOOKUP(B333,Downloads!B:FA,11,0), 0)</f>
        <v>4</v>
      </c>
      <c r="P333" s="1">
        <f>IFERROR(VLOOKUP(B333,Downloads!B:FK,21,0),0)</f>
        <v>47000</v>
      </c>
      <c r="Q333" s="1">
        <f>IFERROR(VLOOKUP(B333,#REF!,12,0),0)</f>
        <v>0</v>
      </c>
      <c r="R333" s="39">
        <f t="shared" si="30"/>
        <v>47004</v>
      </c>
      <c r="S333" s="1" t="str">
        <f t="shared" si="28"/>
        <v>같음</v>
      </c>
      <c r="T333" s="41">
        <f t="shared" si="29"/>
        <v>1974168000</v>
      </c>
    </row>
    <row r="334" spans="1:22" ht="114.75" customHeight="1">
      <c r="A334" s="16">
        <v>330</v>
      </c>
      <c r="B334" s="35" t="str">
        <f t="shared" si="31"/>
        <v>2622030</v>
      </c>
      <c r="C334" s="33">
        <v>2622030</v>
      </c>
      <c r="D334" s="7" t="s">
        <v>10</v>
      </c>
      <c r="E334" s="8" t="s">
        <v>11</v>
      </c>
      <c r="F334" s="20" t="s">
        <v>16</v>
      </c>
      <c r="G334" s="7" t="e" vm="329">
        <v>#VALUE!</v>
      </c>
      <c r="H334" s="25" t="s">
        <v>129</v>
      </c>
      <c r="I334" s="26" t="s">
        <v>130</v>
      </c>
      <c r="J334" s="12" t="str">
        <f t="shared" si="27"/>
        <v>2022</v>
      </c>
      <c r="K334" s="6">
        <v>750</v>
      </c>
      <c r="L334" s="9">
        <f>IFERROR(VLOOKUP(B334,Downloads!B:R,17,0),"-")</f>
        <v>42000</v>
      </c>
      <c r="M334" s="50" t="s">
        <v>3014</v>
      </c>
      <c r="N334" s="50" t="s">
        <v>3309</v>
      </c>
      <c r="O334" s="1">
        <f>IFERROR(VLOOKUP(B334,Downloads!B:FA,11,0), 0)</f>
        <v>1504</v>
      </c>
      <c r="P334" s="1">
        <f>IFERROR(VLOOKUP(B334,Downloads!B:FK,21,0),0)</f>
        <v>47000</v>
      </c>
      <c r="Q334" s="1">
        <f>IFERROR(VLOOKUP(B334,#REF!,12,0),0)</f>
        <v>0</v>
      </c>
      <c r="R334" s="39">
        <f t="shared" si="30"/>
        <v>48504</v>
      </c>
      <c r="S334" s="1" t="str">
        <f t="shared" si="28"/>
        <v>같음</v>
      </c>
      <c r="T334" s="41">
        <f t="shared" si="29"/>
        <v>2037168000</v>
      </c>
    </row>
    <row r="335" spans="1:22" ht="114.75" customHeight="1">
      <c r="A335" s="16">
        <v>331</v>
      </c>
      <c r="B335" s="35" t="str">
        <f t="shared" si="31"/>
        <v>2619504</v>
      </c>
      <c r="C335" s="33">
        <v>2619504</v>
      </c>
      <c r="D335" s="7" t="s">
        <v>10</v>
      </c>
      <c r="E335" s="8" t="s">
        <v>11</v>
      </c>
      <c r="F335" s="20" t="s">
        <v>17</v>
      </c>
      <c r="G335" s="7" t="e" vm="330">
        <v>#VALUE!</v>
      </c>
      <c r="H335" s="25" t="s">
        <v>314</v>
      </c>
      <c r="I335" s="26" t="s">
        <v>315</v>
      </c>
      <c r="J335" s="12" t="str">
        <f t="shared" si="27"/>
        <v>2019</v>
      </c>
      <c r="K335" s="6">
        <v>750</v>
      </c>
      <c r="L335" s="9">
        <f>IFERROR(VLOOKUP(B335,Downloads!B:R,17,0),"-")</f>
        <v>39000</v>
      </c>
      <c r="M335" s="50" t="s">
        <v>3014</v>
      </c>
      <c r="N335" s="50" t="s">
        <v>3309</v>
      </c>
      <c r="O335" s="1">
        <f>IFERROR(VLOOKUP(B335,Downloads!B:FA,11,0), 0)</f>
        <v>134</v>
      </c>
      <c r="P335" s="1">
        <f>IFERROR(VLOOKUP(B335,Downloads!B:FK,21,0),0)</f>
        <v>20000</v>
      </c>
      <c r="Q335" s="1">
        <f>IFERROR(VLOOKUP(B335,#REF!,12,0),0)</f>
        <v>0</v>
      </c>
      <c r="R335" s="39">
        <f t="shared" si="30"/>
        <v>20134</v>
      </c>
      <c r="S335" s="1" t="str">
        <f t="shared" si="28"/>
        <v>같음</v>
      </c>
      <c r="T335" s="41">
        <f t="shared" si="29"/>
        <v>785226000</v>
      </c>
    </row>
    <row r="336" spans="1:22" ht="114.75" customHeight="1">
      <c r="A336" s="16">
        <v>332</v>
      </c>
      <c r="B336" s="35" t="str">
        <f t="shared" si="31"/>
        <v>2621409</v>
      </c>
      <c r="C336" s="33">
        <v>2621409</v>
      </c>
      <c r="D336" s="7" t="s">
        <v>10</v>
      </c>
      <c r="E336" s="8" t="s">
        <v>11</v>
      </c>
      <c r="F336" s="20" t="s">
        <v>44</v>
      </c>
      <c r="G336" s="7" t="e" vm="331">
        <v>#VALUE!</v>
      </c>
      <c r="H336" s="25" t="s">
        <v>45</v>
      </c>
      <c r="I336" s="26" t="s">
        <v>46</v>
      </c>
      <c r="J336" s="12" t="str">
        <f t="shared" si="27"/>
        <v>2021</v>
      </c>
      <c r="K336" s="6">
        <v>375</v>
      </c>
      <c r="L336" s="9">
        <f>IFERROR(VLOOKUP(B336,Downloads!B:R,17,0),"-")</f>
        <v>10000</v>
      </c>
      <c r="M336" s="50" t="s">
        <v>3014</v>
      </c>
      <c r="N336" s="50" t="s">
        <v>3309</v>
      </c>
      <c r="O336" s="1">
        <f>IFERROR(VLOOKUP(B336,Downloads!B:FA,11,0), 0)</f>
        <v>2947</v>
      </c>
      <c r="P336" s="1">
        <f>IFERROR(VLOOKUP(B336,Downloads!B:FK,21,0),0)</f>
        <v>3000</v>
      </c>
      <c r="Q336" s="1">
        <f>IFERROR(VLOOKUP(B336,#REF!,12,0),0)</f>
        <v>0</v>
      </c>
      <c r="R336" s="39">
        <f t="shared" si="30"/>
        <v>5947</v>
      </c>
      <c r="S336" s="1" t="str">
        <f t="shared" si="28"/>
        <v>같음</v>
      </c>
      <c r="T336" s="41">
        <f t="shared" si="29"/>
        <v>59470000</v>
      </c>
    </row>
    <row r="337" spans="1:24" ht="114.75" customHeight="1">
      <c r="A337" s="16">
        <v>333</v>
      </c>
      <c r="B337" s="35" t="str">
        <f t="shared" si="31"/>
        <v>2619418</v>
      </c>
      <c r="C337" s="33">
        <v>2619418</v>
      </c>
      <c r="D337" s="7" t="s">
        <v>10</v>
      </c>
      <c r="E337" s="8" t="s">
        <v>11</v>
      </c>
      <c r="F337" s="20" t="s">
        <v>44</v>
      </c>
      <c r="G337" s="7" t="e" vm="332">
        <v>#VALUE!</v>
      </c>
      <c r="H337" s="25" t="s">
        <v>89</v>
      </c>
      <c r="I337" s="26" t="s">
        <v>90</v>
      </c>
      <c r="J337" s="12" t="str">
        <f t="shared" si="27"/>
        <v>2019</v>
      </c>
      <c r="K337" s="6">
        <v>750</v>
      </c>
      <c r="L337" s="9">
        <f>IFERROR(VLOOKUP(B337,Downloads!B:R,17,0),"-")</f>
        <v>13000</v>
      </c>
      <c r="M337" s="50" t="s">
        <v>3014</v>
      </c>
      <c r="N337" s="50" t="s">
        <v>3309</v>
      </c>
      <c r="O337" s="1">
        <f>IFERROR(VLOOKUP(B337,Downloads!B:FA,11,0), 0)</f>
        <v>10</v>
      </c>
      <c r="P337" s="1">
        <f>IFERROR(VLOOKUP(B337,Downloads!B:FK,21,0),0)</f>
        <v>9000</v>
      </c>
      <c r="Q337" s="1">
        <f>IFERROR(VLOOKUP(B337,#REF!,12,0),0)</f>
        <v>0</v>
      </c>
      <c r="R337" s="39">
        <f t="shared" si="30"/>
        <v>9010</v>
      </c>
      <c r="S337" s="1" t="str">
        <f t="shared" si="28"/>
        <v>같음</v>
      </c>
      <c r="T337" s="41">
        <f t="shared" si="29"/>
        <v>117130000</v>
      </c>
    </row>
    <row r="338" spans="1:24" ht="114.75" customHeight="1">
      <c r="A338" s="16">
        <v>334</v>
      </c>
      <c r="B338" s="35" t="str">
        <f t="shared" si="31"/>
        <v>4620001</v>
      </c>
      <c r="C338" s="33">
        <v>4620001</v>
      </c>
      <c r="D338" s="7" t="s">
        <v>10</v>
      </c>
      <c r="E338" s="8" t="s">
        <v>11</v>
      </c>
      <c r="F338" s="20" t="s">
        <v>17</v>
      </c>
      <c r="G338" s="7" t="e" vm="333">
        <v>#VALUE!</v>
      </c>
      <c r="H338" s="25" t="s">
        <v>732</v>
      </c>
      <c r="I338" s="26" t="s">
        <v>731</v>
      </c>
      <c r="J338" s="12" t="str">
        <f t="shared" ref="J338:J367" si="32">IF(C338="","",
 IF(UPPER(MID(C338,3,2))="MV",
    "MV",
 IF(UPPER(MID(C338,3,2))="NV",
    "NV",
 IF(UPPER(MID(C338,3,2))="XX",
    "",
 IF(VALUE(MID(C338,3,2))&gt;50,
    "19"&amp;MID(C338,3,2),
    "20"&amp;MID(C338,3,2)
 ))))
)</f>
        <v>2020</v>
      </c>
      <c r="K338" s="6">
        <v>750</v>
      </c>
      <c r="L338" s="9">
        <f>IFERROR(VLOOKUP(B338,Downloads!B:R,17,0),"-")</f>
        <v>18000</v>
      </c>
      <c r="M338" s="50" t="s">
        <v>3014</v>
      </c>
      <c r="N338" s="50" t="s">
        <v>3309</v>
      </c>
      <c r="O338" s="1">
        <f>IFERROR(VLOOKUP(B338,Downloads!B:FA,11,0), 0)</f>
        <v>23</v>
      </c>
      <c r="P338" s="1">
        <f>IFERROR(VLOOKUP(B338,Downloads!B:FK,21,0),0)</f>
        <v>10000</v>
      </c>
      <c r="Q338" s="1">
        <f>IFERROR(VLOOKUP(B338,#REF!,12,0),0)</f>
        <v>0</v>
      </c>
      <c r="R338" s="39">
        <f t="shared" si="30"/>
        <v>10023</v>
      </c>
      <c r="S338" s="1" t="str">
        <f t="shared" ref="S338:S367" si="33">IF(OR(ISNUMBER(SEARCH("NV",C338)), ISNUMBER(SEARCH("MV",C338))),
    IF(LEFT(J338,2)=MID(C338,SEARCH("NV",C338&amp;"NV"),2),"같음","다름"),
    IF(MID(C338,3,2)=MID(J338,3,2),"같음","다름"))</f>
        <v>같음</v>
      </c>
      <c r="T338" s="41">
        <f t="shared" ref="T338:T367" si="34">IFERROR((O338+P338)*L338,0)</f>
        <v>180414000</v>
      </c>
    </row>
    <row r="339" spans="1:24" ht="114.75" customHeight="1">
      <c r="A339" s="16">
        <v>335</v>
      </c>
      <c r="B339" s="35" t="str">
        <f t="shared" si="31"/>
        <v>2D20005</v>
      </c>
      <c r="C339" s="33" t="s">
        <v>596</v>
      </c>
      <c r="D339" s="7" t="s">
        <v>12</v>
      </c>
      <c r="E339" s="8" t="s">
        <v>13</v>
      </c>
      <c r="F339" s="20" t="s">
        <v>15</v>
      </c>
      <c r="G339" s="7" t="e" vm="334">
        <v>#VALUE!</v>
      </c>
      <c r="H339" s="25" t="s">
        <v>217</v>
      </c>
      <c r="I339" s="26" t="s">
        <v>218</v>
      </c>
      <c r="J339" s="12" t="str">
        <f t="shared" si="32"/>
        <v>2020</v>
      </c>
      <c r="K339" s="6">
        <v>750</v>
      </c>
      <c r="L339" s="9">
        <f>IFERROR(VLOOKUP(B339,Downloads!B:R,17,0),"-")</f>
        <v>50000</v>
      </c>
      <c r="M339" s="50" t="s">
        <v>3015</v>
      </c>
      <c r="N339" s="50" t="s">
        <v>3310</v>
      </c>
      <c r="O339" s="1">
        <f>IFERROR(VLOOKUP(B339,Downloads!B:FA,11,0), 0)</f>
        <v>12</v>
      </c>
      <c r="P339" s="1">
        <f>IFERROR(VLOOKUP(B339,Downloads!B:FK,21,0),0)</f>
        <v>55000</v>
      </c>
      <c r="Q339" s="1">
        <f>IFERROR(VLOOKUP(B339,#REF!,12,0),0)</f>
        <v>0</v>
      </c>
      <c r="R339" s="39">
        <f t="shared" si="30"/>
        <v>55012</v>
      </c>
      <c r="S339" s="1" t="str">
        <f t="shared" si="33"/>
        <v>같음</v>
      </c>
      <c r="T339" s="41">
        <f t="shared" si="34"/>
        <v>2750600000</v>
      </c>
      <c r="U339" s="1" t="str">
        <f>E339</f>
        <v>Chakana</v>
      </c>
      <c r="V339" s="43">
        <f>SUM(T339:T347)</f>
        <v>8344353000</v>
      </c>
      <c r="W339" s="1" t="str">
        <f>D339</f>
        <v>Argentina</v>
      </c>
      <c r="X339" s="41">
        <f>SUM(V339:V347)</f>
        <v>8344353000</v>
      </c>
    </row>
    <row r="340" spans="1:24" ht="114.75" customHeight="1">
      <c r="A340" s="16">
        <v>336</v>
      </c>
      <c r="B340" s="35" t="str">
        <f t="shared" si="31"/>
        <v>3D21001</v>
      </c>
      <c r="C340" s="33" t="s">
        <v>326</v>
      </c>
      <c r="D340" s="7" t="s">
        <v>12</v>
      </c>
      <c r="E340" s="8" t="s">
        <v>13</v>
      </c>
      <c r="F340" s="20" t="s">
        <v>15</v>
      </c>
      <c r="G340" s="7" t="e" vm="335">
        <v>#VALUE!</v>
      </c>
      <c r="H340" s="25" t="s">
        <v>219</v>
      </c>
      <c r="I340" s="26" t="s">
        <v>220</v>
      </c>
      <c r="J340" s="12" t="str">
        <f t="shared" si="32"/>
        <v>2021</v>
      </c>
      <c r="K340" s="6">
        <v>750</v>
      </c>
      <c r="L340" s="9">
        <f>IFERROR(VLOOKUP(B340,Downloads!B:R,17,0),"-")</f>
        <v>33000</v>
      </c>
      <c r="M340" s="50" t="s">
        <v>3015</v>
      </c>
      <c r="N340" s="50" t="s">
        <v>3310</v>
      </c>
      <c r="O340" s="1">
        <f>IFERROR(VLOOKUP(B340,Downloads!B:FA,11,0), 0)</f>
        <v>407</v>
      </c>
      <c r="P340" s="1">
        <f>IFERROR(VLOOKUP(B340,Downloads!B:FK,21,0),0)</f>
        <v>37000</v>
      </c>
      <c r="Q340" s="1">
        <f>IFERROR(VLOOKUP(B340,#REF!,12,0),0)</f>
        <v>0</v>
      </c>
      <c r="R340" s="39">
        <f t="shared" si="30"/>
        <v>37407</v>
      </c>
      <c r="S340" s="1" t="str">
        <f t="shared" si="33"/>
        <v>같음</v>
      </c>
      <c r="T340" s="41">
        <f t="shared" si="34"/>
        <v>1234431000</v>
      </c>
    </row>
    <row r="341" spans="1:24" ht="114.75" customHeight="1">
      <c r="A341" s="16">
        <v>337</v>
      </c>
      <c r="B341" s="35" t="str">
        <f t="shared" si="31"/>
        <v>2D22401</v>
      </c>
      <c r="C341" s="33" t="s">
        <v>3211</v>
      </c>
      <c r="D341" s="7" t="s">
        <v>12</v>
      </c>
      <c r="E341" s="8" t="s">
        <v>13</v>
      </c>
      <c r="F341" s="20" t="s">
        <v>15</v>
      </c>
      <c r="G341" s="7" t="e" vm="336">
        <v>#VALUE!</v>
      </c>
      <c r="H341" s="25" t="s">
        <v>77</v>
      </c>
      <c r="I341" s="26" t="s">
        <v>78</v>
      </c>
      <c r="J341" s="12" t="str">
        <f t="shared" si="32"/>
        <v>2022</v>
      </c>
      <c r="K341" s="6">
        <v>750</v>
      </c>
      <c r="L341" s="9">
        <f>IFERROR(VLOOKUP(B341,Downloads!B:R,17,0),"-")</f>
        <v>30000</v>
      </c>
      <c r="M341" s="50" t="s">
        <v>3015</v>
      </c>
      <c r="N341" s="50" t="s">
        <v>3310</v>
      </c>
      <c r="O341" s="1">
        <f>IFERROR(VLOOKUP(B341,Downloads!B:FA,11,0), 0)</f>
        <v>95</v>
      </c>
      <c r="P341" s="1">
        <f>IFERROR(VLOOKUP(B341,Downloads!B:FK,21,0),0)</f>
        <v>33000</v>
      </c>
      <c r="Q341" s="1">
        <f>IFERROR(VLOOKUP(B341,#REF!,12,0),0)</f>
        <v>0</v>
      </c>
      <c r="R341" s="39">
        <f t="shared" si="30"/>
        <v>33095</v>
      </c>
      <c r="S341" s="1" t="str">
        <f t="shared" si="33"/>
        <v>같음</v>
      </c>
      <c r="T341" s="41">
        <f t="shared" si="34"/>
        <v>992850000</v>
      </c>
    </row>
    <row r="342" spans="1:24" ht="114.75" customHeight="1">
      <c r="A342" s="16">
        <v>338</v>
      </c>
      <c r="B342" s="35" t="str">
        <f t="shared" si="31"/>
        <v>2D21001</v>
      </c>
      <c r="C342" s="33" t="s">
        <v>902</v>
      </c>
      <c r="D342" s="7" t="s">
        <v>12</v>
      </c>
      <c r="E342" s="8" t="s">
        <v>13</v>
      </c>
      <c r="F342" s="20" t="s">
        <v>15</v>
      </c>
      <c r="G342" s="7" t="e" vm="337">
        <v>#VALUE!</v>
      </c>
      <c r="H342" s="25" t="s">
        <v>91</v>
      </c>
      <c r="I342" s="26" t="s">
        <v>92</v>
      </c>
      <c r="J342" s="12" t="str">
        <f t="shared" si="32"/>
        <v>2021</v>
      </c>
      <c r="K342" s="6">
        <v>750</v>
      </c>
      <c r="L342" s="9">
        <f>IFERROR(VLOOKUP(B342,Downloads!B:R,17,0),"-")</f>
        <v>30000</v>
      </c>
      <c r="M342" s="50" t="s">
        <v>3015</v>
      </c>
      <c r="N342" s="50" t="s">
        <v>3310</v>
      </c>
      <c r="O342" s="1">
        <f>IFERROR(VLOOKUP(B342,Downloads!B:FA,11,0), 0)</f>
        <v>206</v>
      </c>
      <c r="P342" s="1">
        <f>IFERROR(VLOOKUP(B342,Downloads!B:FK,21,0),0)</f>
        <v>33000</v>
      </c>
      <c r="Q342" s="1">
        <f>IFERROR(VLOOKUP(B342,#REF!,12,0),0)</f>
        <v>0</v>
      </c>
      <c r="R342" s="39">
        <f t="shared" si="30"/>
        <v>33206</v>
      </c>
      <c r="S342" s="1" t="str">
        <f t="shared" si="33"/>
        <v>같음</v>
      </c>
      <c r="T342" s="41">
        <f t="shared" si="34"/>
        <v>996180000</v>
      </c>
    </row>
    <row r="343" spans="1:24" ht="114.75" customHeight="1">
      <c r="A343" s="16">
        <v>339</v>
      </c>
      <c r="B343" s="35" t="str">
        <f t="shared" si="31"/>
        <v>4B23401</v>
      </c>
      <c r="C343" s="33" t="s">
        <v>692</v>
      </c>
      <c r="D343" s="7" t="s">
        <v>12</v>
      </c>
      <c r="E343" s="8" t="s">
        <v>13</v>
      </c>
      <c r="F343" s="20" t="s">
        <v>15</v>
      </c>
      <c r="G343" s="7" t="e" vm="338">
        <v>#VALUE!</v>
      </c>
      <c r="H343" s="25" t="s">
        <v>693</v>
      </c>
      <c r="I343" s="26" t="s">
        <v>691</v>
      </c>
      <c r="J343" s="12" t="str">
        <f t="shared" si="32"/>
        <v>2023</v>
      </c>
      <c r="K343" s="6">
        <v>750</v>
      </c>
      <c r="L343" s="9">
        <f>IFERROR(VLOOKUP(B343,Downloads!B:R,17,0),"-")</f>
        <v>26000</v>
      </c>
      <c r="M343" s="50" t="s">
        <v>3015</v>
      </c>
      <c r="N343" s="50" t="s">
        <v>3310</v>
      </c>
      <c r="O343" s="1">
        <f>IFERROR(VLOOKUP(B343,Downloads!B:FA,11,0), 0)</f>
        <v>33</v>
      </c>
      <c r="P343" s="1">
        <f>IFERROR(VLOOKUP(B343,Downloads!B:FK,21,0),0)</f>
        <v>29000</v>
      </c>
      <c r="Q343" s="1">
        <f>IFERROR(VLOOKUP(B343,#REF!,12,0),0)</f>
        <v>0</v>
      </c>
      <c r="R343" s="39">
        <f t="shared" si="30"/>
        <v>29033</v>
      </c>
      <c r="S343" s="1" t="str">
        <f t="shared" si="33"/>
        <v>같음</v>
      </c>
      <c r="T343" s="41">
        <f t="shared" si="34"/>
        <v>754858000</v>
      </c>
    </row>
    <row r="344" spans="1:24" ht="114.75" customHeight="1">
      <c r="A344" s="16">
        <v>340</v>
      </c>
      <c r="B344" s="35" t="str">
        <f t="shared" si="31"/>
        <v>3B21001</v>
      </c>
      <c r="C344" s="33" t="s">
        <v>797</v>
      </c>
      <c r="D344" s="7" t="s">
        <v>12</v>
      </c>
      <c r="E344" s="8" t="s">
        <v>13</v>
      </c>
      <c r="F344" s="20" t="s">
        <v>15</v>
      </c>
      <c r="G344" s="7" t="e" vm="339">
        <v>#VALUE!</v>
      </c>
      <c r="H344" s="25" t="s">
        <v>221</v>
      </c>
      <c r="I344" s="26" t="s">
        <v>222</v>
      </c>
      <c r="J344" s="12" t="str">
        <f t="shared" si="32"/>
        <v>2021</v>
      </c>
      <c r="K344" s="6">
        <v>750</v>
      </c>
      <c r="L344" s="9">
        <f>IFERROR(VLOOKUP(B344,Downloads!B:R,17,0),"-")</f>
        <v>24000</v>
      </c>
      <c r="M344" s="50" t="s">
        <v>3015</v>
      </c>
      <c r="N344" s="50" t="s">
        <v>3310</v>
      </c>
      <c r="O344" s="1">
        <f>IFERROR(VLOOKUP(B344,Downloads!B:FA,11,0), 0)</f>
        <v>3</v>
      </c>
      <c r="P344" s="1">
        <f>IFERROR(VLOOKUP(B344,Downloads!B:FK,21,0),0)</f>
        <v>27000</v>
      </c>
      <c r="Q344" s="1">
        <f>IFERROR(VLOOKUP(B344,#REF!,12,0),0)</f>
        <v>0</v>
      </c>
      <c r="R344" s="39">
        <f t="shared" si="30"/>
        <v>27003</v>
      </c>
      <c r="S344" s="1" t="str">
        <f t="shared" si="33"/>
        <v>같음</v>
      </c>
      <c r="T344" s="41">
        <f t="shared" si="34"/>
        <v>648072000</v>
      </c>
    </row>
    <row r="345" spans="1:24" ht="114.75" customHeight="1">
      <c r="A345" s="16">
        <v>341</v>
      </c>
      <c r="B345" s="35" t="str">
        <f t="shared" si="31"/>
        <v>2D23002</v>
      </c>
      <c r="C345" s="33" t="s">
        <v>903</v>
      </c>
      <c r="D345" s="7" t="s">
        <v>12</v>
      </c>
      <c r="E345" s="8" t="s">
        <v>13</v>
      </c>
      <c r="F345" s="20" t="s">
        <v>15</v>
      </c>
      <c r="G345" s="7" t="e" vm="340">
        <v>#VALUE!</v>
      </c>
      <c r="H345" s="25" t="s">
        <v>112</v>
      </c>
      <c r="I345" s="26" t="s">
        <v>113</v>
      </c>
      <c r="J345" s="12" t="str">
        <f t="shared" si="32"/>
        <v>2023</v>
      </c>
      <c r="K345" s="6">
        <v>750</v>
      </c>
      <c r="L345" s="9">
        <f>IFERROR(VLOOKUP(B345,Downloads!B:R,17,0),"-")</f>
        <v>20000</v>
      </c>
      <c r="M345" s="50" t="s">
        <v>3015</v>
      </c>
      <c r="N345" s="50" t="s">
        <v>3310</v>
      </c>
      <c r="O345" s="1">
        <f>IFERROR(VLOOKUP(B345,Downloads!B:FA,11,0), 0)</f>
        <v>532</v>
      </c>
      <c r="P345" s="1">
        <f>IFERROR(VLOOKUP(B345,Downloads!B:FK,21,0),0)</f>
        <v>23000</v>
      </c>
      <c r="Q345" s="1">
        <f>IFERROR(VLOOKUP(B345,#REF!,12,0),0)</f>
        <v>0</v>
      </c>
      <c r="R345" s="39">
        <f t="shared" si="30"/>
        <v>23532</v>
      </c>
      <c r="S345" s="1" t="str">
        <f t="shared" si="33"/>
        <v>같음</v>
      </c>
      <c r="T345" s="41">
        <f t="shared" si="34"/>
        <v>470640000</v>
      </c>
    </row>
    <row r="346" spans="1:24" ht="114.75" customHeight="1">
      <c r="A346" s="16">
        <v>342</v>
      </c>
      <c r="B346" s="35" t="str">
        <f t="shared" si="31"/>
        <v>4D21001</v>
      </c>
      <c r="C346" s="33" t="s">
        <v>597</v>
      </c>
      <c r="D346" s="7" t="s">
        <v>12</v>
      </c>
      <c r="E346" s="8" t="s">
        <v>13</v>
      </c>
      <c r="F346" s="20" t="s">
        <v>15</v>
      </c>
      <c r="G346" s="7" t="e" vm="341">
        <v>#VALUE!</v>
      </c>
      <c r="H346" s="25" t="s">
        <v>223</v>
      </c>
      <c r="I346" s="26" t="s">
        <v>224</v>
      </c>
      <c r="J346" s="12" t="str">
        <f t="shared" si="32"/>
        <v>2021</v>
      </c>
      <c r="K346" s="6">
        <v>750</v>
      </c>
      <c r="L346" s="9">
        <f>IFERROR(VLOOKUP(B346,Downloads!B:R,17,0),"-")</f>
        <v>18000</v>
      </c>
      <c r="M346" s="50" t="s">
        <v>3015</v>
      </c>
      <c r="N346" s="50" t="s">
        <v>3310</v>
      </c>
      <c r="O346" s="1">
        <f>IFERROR(VLOOKUP(B346,Downloads!B:FA,11,0), 0)</f>
        <v>545</v>
      </c>
      <c r="P346" s="1">
        <f>IFERROR(VLOOKUP(B346,Downloads!B:FK,21,0),0)</f>
        <v>10000</v>
      </c>
      <c r="Q346" s="1">
        <f>IFERROR(VLOOKUP(B346,#REF!,12,0),0)</f>
        <v>0</v>
      </c>
      <c r="R346" s="39">
        <f t="shared" si="30"/>
        <v>10545</v>
      </c>
      <c r="S346" s="1" t="str">
        <f t="shared" si="33"/>
        <v>같음</v>
      </c>
      <c r="T346" s="41">
        <f t="shared" si="34"/>
        <v>189810000</v>
      </c>
    </row>
    <row r="347" spans="1:24" ht="114.75" customHeight="1">
      <c r="A347" s="16">
        <v>343</v>
      </c>
      <c r="B347" s="35" t="str">
        <f t="shared" si="31"/>
        <v>2B23002</v>
      </c>
      <c r="C347" s="33" t="s">
        <v>904</v>
      </c>
      <c r="D347" s="7" t="s">
        <v>12</v>
      </c>
      <c r="E347" s="8" t="s">
        <v>13</v>
      </c>
      <c r="F347" s="20" t="s">
        <v>15</v>
      </c>
      <c r="G347" s="7" t="e" vm="342">
        <v>#VALUE!</v>
      </c>
      <c r="H347" s="25" t="s">
        <v>144</v>
      </c>
      <c r="I347" s="26" t="s">
        <v>145</v>
      </c>
      <c r="J347" s="12" t="str">
        <f t="shared" si="32"/>
        <v>2023</v>
      </c>
      <c r="K347" s="6">
        <v>750</v>
      </c>
      <c r="L347" s="9">
        <f>IFERROR(VLOOKUP(B347,Downloads!B:R,17,0),"-")</f>
        <v>16000</v>
      </c>
      <c r="M347" s="50" t="s">
        <v>3015</v>
      </c>
      <c r="N347" s="50" t="s">
        <v>3310</v>
      </c>
      <c r="O347" s="1">
        <f>IFERROR(VLOOKUP(B347,Downloads!B:FA,11,0), 0)</f>
        <v>1182</v>
      </c>
      <c r="P347" s="1">
        <f>IFERROR(VLOOKUP(B347,Downloads!B:FK,21,0),0)</f>
        <v>18000</v>
      </c>
      <c r="Q347" s="1">
        <f>IFERROR(VLOOKUP(B347,#REF!,12,0),0)</f>
        <v>0</v>
      </c>
      <c r="R347" s="39">
        <f t="shared" si="30"/>
        <v>19182</v>
      </c>
      <c r="S347" s="1" t="str">
        <f t="shared" si="33"/>
        <v>같음</v>
      </c>
      <c r="T347" s="41">
        <f t="shared" si="34"/>
        <v>306912000</v>
      </c>
    </row>
    <row r="348" spans="1:24" ht="114.75" customHeight="1">
      <c r="A348" s="16">
        <v>344</v>
      </c>
      <c r="B348" s="35" t="str">
        <f t="shared" si="31"/>
        <v>2716806</v>
      </c>
      <c r="C348" s="33">
        <v>2716806</v>
      </c>
      <c r="D348" s="7" t="s">
        <v>14</v>
      </c>
      <c r="E348" s="8" t="s">
        <v>24</v>
      </c>
      <c r="F348" s="20" t="s">
        <v>26</v>
      </c>
      <c r="G348" s="7" t="e" vm="343">
        <v>#VALUE!</v>
      </c>
      <c r="H348" s="25" t="s">
        <v>93</v>
      </c>
      <c r="I348" s="26" t="s">
        <v>850</v>
      </c>
      <c r="J348" s="12" t="str">
        <f t="shared" si="32"/>
        <v>2016</v>
      </c>
      <c r="K348" s="6">
        <v>750</v>
      </c>
      <c r="L348" s="9">
        <f>IFERROR(VLOOKUP(B348,Downloads!B:R,17,0),"-")</f>
        <v>105000</v>
      </c>
      <c r="M348" s="50" t="s">
        <v>3016</v>
      </c>
      <c r="N348" s="50" t="s">
        <v>3311</v>
      </c>
      <c r="O348" s="1">
        <f>IFERROR(VLOOKUP(B348,Downloads!B:FA,11,0), 0)</f>
        <v>-6</v>
      </c>
      <c r="P348" s="1">
        <f>IFERROR(VLOOKUP(B348,Downloads!B:FK,21,0),0)</f>
        <v>120000</v>
      </c>
      <c r="Q348" s="1">
        <f>IFERROR(VLOOKUP(B348,#REF!,12,0),0)</f>
        <v>0</v>
      </c>
      <c r="R348" s="39">
        <f t="shared" si="30"/>
        <v>119994</v>
      </c>
      <c r="S348" s="1" t="str">
        <f t="shared" si="33"/>
        <v>같음</v>
      </c>
      <c r="T348" s="41">
        <f t="shared" si="34"/>
        <v>12599370000</v>
      </c>
      <c r="U348" s="1" t="str">
        <f>E348</f>
        <v>Robert Oatley</v>
      </c>
      <c r="V348" s="43">
        <f>SUM(T348:T362)</f>
        <v>33766034000</v>
      </c>
      <c r="W348" s="1" t="str">
        <f>D348</f>
        <v>Australia</v>
      </c>
      <c r="X348" s="41">
        <f>SUM(V348:V362)</f>
        <v>33766034000</v>
      </c>
    </row>
    <row r="349" spans="1:24" ht="114.75" customHeight="1">
      <c r="A349" s="16">
        <v>345</v>
      </c>
      <c r="B349" s="35" t="str">
        <f t="shared" si="31"/>
        <v>3719701</v>
      </c>
      <c r="C349" s="33">
        <v>3719701</v>
      </c>
      <c r="D349" s="7" t="s">
        <v>14</v>
      </c>
      <c r="E349" s="8" t="s">
        <v>24</v>
      </c>
      <c r="F349" s="20" t="s">
        <v>26</v>
      </c>
      <c r="G349" s="7" t="e" vm="344">
        <v>#VALUE!</v>
      </c>
      <c r="H349" s="25" t="s">
        <v>73</v>
      </c>
      <c r="I349" s="26" t="s">
        <v>851</v>
      </c>
      <c r="J349" s="12" t="str">
        <f t="shared" si="32"/>
        <v>2019</v>
      </c>
      <c r="K349" s="6">
        <v>750</v>
      </c>
      <c r="L349" s="9">
        <f>IFERROR(VLOOKUP(B349,Downloads!B:R,17,0),"-")</f>
        <v>95000</v>
      </c>
      <c r="M349" s="50" t="s">
        <v>3016</v>
      </c>
      <c r="N349" s="50" t="s">
        <v>3311</v>
      </c>
      <c r="O349" s="1">
        <f>IFERROR(VLOOKUP(B349,Downloads!B:FA,11,0), 0)</f>
        <v>1</v>
      </c>
      <c r="P349" s="1">
        <f>IFERROR(VLOOKUP(B349,Downloads!B:FK,21,0),0)</f>
        <v>110000</v>
      </c>
      <c r="Q349" s="1">
        <f>IFERROR(VLOOKUP(B349,#REF!,12,0),0)</f>
        <v>0</v>
      </c>
      <c r="R349" s="39">
        <f t="shared" si="30"/>
        <v>110001</v>
      </c>
      <c r="S349" s="1" t="str">
        <f t="shared" si="33"/>
        <v>같음</v>
      </c>
      <c r="T349" s="41">
        <f t="shared" si="34"/>
        <v>10450095000</v>
      </c>
    </row>
    <row r="350" spans="1:24" ht="114.75" customHeight="1">
      <c r="A350" s="16">
        <v>346</v>
      </c>
      <c r="B350" s="35" t="str">
        <f t="shared" si="31"/>
        <v>2718401</v>
      </c>
      <c r="C350" s="33">
        <v>2718401</v>
      </c>
      <c r="D350" s="7" t="s">
        <v>14</v>
      </c>
      <c r="E350" s="8" t="s">
        <v>24</v>
      </c>
      <c r="F350" s="20" t="s">
        <v>26</v>
      </c>
      <c r="G350" s="7" t="e" vm="345">
        <v>#VALUE!</v>
      </c>
      <c r="H350" s="25" t="s">
        <v>225</v>
      </c>
      <c r="I350" s="26" t="s">
        <v>226</v>
      </c>
      <c r="J350" s="12" t="str">
        <f t="shared" si="32"/>
        <v>2018</v>
      </c>
      <c r="K350" s="6">
        <v>750</v>
      </c>
      <c r="L350" s="9">
        <f>IFERROR(VLOOKUP(B350,Downloads!B:R,17,0),"-")</f>
        <v>49000</v>
      </c>
      <c r="M350" s="50" t="s">
        <v>3016</v>
      </c>
      <c r="N350" s="50" t="s">
        <v>3311</v>
      </c>
      <c r="O350" s="1">
        <f>IFERROR(VLOOKUP(B350,Downloads!B:FA,11,0), 0)</f>
        <v>0</v>
      </c>
      <c r="P350" s="1">
        <f>IFERROR(VLOOKUP(B350,Downloads!B:FK,21,0),0)</f>
        <v>55000</v>
      </c>
      <c r="Q350" s="1">
        <f>IFERROR(VLOOKUP(B350,#REF!,12,0),0)</f>
        <v>0</v>
      </c>
      <c r="R350" s="39">
        <f t="shared" si="30"/>
        <v>55000</v>
      </c>
      <c r="S350" s="1" t="str">
        <f t="shared" si="33"/>
        <v>같음</v>
      </c>
      <c r="T350" s="41">
        <f t="shared" si="34"/>
        <v>2695000000</v>
      </c>
    </row>
    <row r="351" spans="1:24" ht="114.75" customHeight="1">
      <c r="A351" s="16">
        <v>347</v>
      </c>
      <c r="B351" s="35" t="str">
        <f t="shared" si="31"/>
        <v>3722001</v>
      </c>
      <c r="C351" s="33">
        <v>3722001</v>
      </c>
      <c r="D351" s="7" t="s">
        <v>14</v>
      </c>
      <c r="E351" s="8" t="s">
        <v>24</v>
      </c>
      <c r="F351" s="20" t="s">
        <v>26</v>
      </c>
      <c r="G351" s="7" t="e" vm="346">
        <v>#VALUE!</v>
      </c>
      <c r="H351" s="25" t="s">
        <v>227</v>
      </c>
      <c r="I351" s="26" t="s">
        <v>228</v>
      </c>
      <c r="J351" s="12" t="str">
        <f t="shared" si="32"/>
        <v>2022</v>
      </c>
      <c r="K351" s="6">
        <v>750</v>
      </c>
      <c r="L351" s="9">
        <f>IFERROR(VLOOKUP(B351,Downloads!B:R,17,0),"-")</f>
        <v>49000</v>
      </c>
      <c r="M351" s="50" t="s">
        <v>3016</v>
      </c>
      <c r="N351" s="50" t="s">
        <v>3311</v>
      </c>
      <c r="O351" s="1">
        <f>IFERROR(VLOOKUP(B351,Downloads!B:FA,11,0), 0)</f>
        <v>151</v>
      </c>
      <c r="P351" s="1">
        <f>IFERROR(VLOOKUP(B351,Downloads!B:FK,21,0),0)</f>
        <v>55000</v>
      </c>
      <c r="Q351" s="1">
        <f>IFERROR(VLOOKUP(B351,#REF!,12,0),0)</f>
        <v>0</v>
      </c>
      <c r="R351" s="39">
        <f t="shared" si="30"/>
        <v>55151</v>
      </c>
      <c r="S351" s="1" t="str">
        <f t="shared" si="33"/>
        <v>같음</v>
      </c>
      <c r="T351" s="41">
        <f t="shared" si="34"/>
        <v>2702399000</v>
      </c>
    </row>
    <row r="352" spans="1:24" ht="114.75" customHeight="1">
      <c r="A352" s="16">
        <v>348</v>
      </c>
      <c r="B352" s="35" t="str">
        <f t="shared" si="31"/>
        <v>2723709</v>
      </c>
      <c r="C352" s="33">
        <v>2723709</v>
      </c>
      <c r="D352" s="7" t="s">
        <v>14</v>
      </c>
      <c r="E352" s="8" t="s">
        <v>24</v>
      </c>
      <c r="F352" s="20" t="s">
        <v>25</v>
      </c>
      <c r="G352" s="7" t="e" vm="347">
        <v>#VALUE!</v>
      </c>
      <c r="H352" s="25" t="s">
        <v>74</v>
      </c>
      <c r="I352" s="26" t="s">
        <v>75</v>
      </c>
      <c r="J352" s="12" t="str">
        <f t="shared" si="32"/>
        <v>2023</v>
      </c>
      <c r="K352" s="6">
        <v>750</v>
      </c>
      <c r="L352" s="9">
        <f>IFERROR(VLOOKUP(B352,Downloads!B:R,17,0),"-")</f>
        <v>30000</v>
      </c>
      <c r="M352" s="50" t="s">
        <v>3016</v>
      </c>
      <c r="N352" s="50" t="s">
        <v>3311</v>
      </c>
      <c r="O352" s="1">
        <f>IFERROR(VLOOKUP(B352,Downloads!B:FA,11,0), 0)</f>
        <v>207</v>
      </c>
      <c r="P352" s="1">
        <f>IFERROR(VLOOKUP(B352,Downloads!B:FK,21,0),0)</f>
        <v>34000</v>
      </c>
      <c r="Q352" s="1">
        <f>IFERROR(VLOOKUP(B352,#REF!,12,0),0)</f>
        <v>0</v>
      </c>
      <c r="R352" s="39">
        <f t="shared" si="30"/>
        <v>34207</v>
      </c>
      <c r="S352" s="1" t="str">
        <f t="shared" si="33"/>
        <v>같음</v>
      </c>
      <c r="T352" s="41">
        <f t="shared" si="34"/>
        <v>1026210000</v>
      </c>
    </row>
    <row r="353" spans="1:24" ht="114.75" customHeight="1">
      <c r="A353" s="16">
        <v>349</v>
      </c>
      <c r="B353" s="35" t="str">
        <f t="shared" si="31"/>
        <v>2720809</v>
      </c>
      <c r="C353" s="33">
        <v>2720809</v>
      </c>
      <c r="D353" s="7" t="s">
        <v>14</v>
      </c>
      <c r="E353" s="8" t="s">
        <v>24</v>
      </c>
      <c r="F353" s="20" t="s">
        <v>26</v>
      </c>
      <c r="G353" s="7" t="e" vm="348">
        <v>#VALUE!</v>
      </c>
      <c r="H353" s="25" t="s">
        <v>94</v>
      </c>
      <c r="I353" s="26" t="s">
        <v>95</v>
      </c>
      <c r="J353" s="12" t="str">
        <f t="shared" si="32"/>
        <v>2020</v>
      </c>
      <c r="K353" s="6">
        <v>750</v>
      </c>
      <c r="L353" s="9">
        <f>IFERROR(VLOOKUP(B353,Downloads!B:R,17,0),"-")</f>
        <v>26000</v>
      </c>
      <c r="M353" s="50" t="s">
        <v>3016</v>
      </c>
      <c r="N353" s="50" t="s">
        <v>3311</v>
      </c>
      <c r="O353" s="1">
        <f>IFERROR(VLOOKUP(B353,Downloads!B:FA,11,0), 0)</f>
        <v>651</v>
      </c>
      <c r="P353" s="1">
        <f>IFERROR(VLOOKUP(B353,Downloads!B:FK,21,0),0)</f>
        <v>29000</v>
      </c>
      <c r="Q353" s="1">
        <f>IFERROR(VLOOKUP(B353,#REF!,12,0),0)</f>
        <v>0</v>
      </c>
      <c r="R353" s="39">
        <f t="shared" si="30"/>
        <v>29651</v>
      </c>
      <c r="S353" s="1" t="str">
        <f t="shared" si="33"/>
        <v>같음</v>
      </c>
      <c r="T353" s="41">
        <f t="shared" si="34"/>
        <v>770926000</v>
      </c>
    </row>
    <row r="354" spans="1:24" ht="114.75" customHeight="1">
      <c r="A354" s="16">
        <v>350</v>
      </c>
      <c r="B354" s="35" t="str">
        <f t="shared" si="31"/>
        <v>3723805</v>
      </c>
      <c r="C354" s="33">
        <v>3723805</v>
      </c>
      <c r="D354" s="7" t="s">
        <v>14</v>
      </c>
      <c r="E354" s="8" t="s">
        <v>24</v>
      </c>
      <c r="F354" s="20" t="s">
        <v>26</v>
      </c>
      <c r="G354" s="7" t="e" vm="349">
        <v>#VALUE!</v>
      </c>
      <c r="H354" s="25" t="s">
        <v>98</v>
      </c>
      <c r="I354" s="26" t="s">
        <v>99</v>
      </c>
      <c r="J354" s="12" t="str">
        <f t="shared" si="32"/>
        <v>2023</v>
      </c>
      <c r="K354" s="6">
        <v>750</v>
      </c>
      <c r="L354" s="9">
        <f>IFERROR(VLOOKUP(B354,Downloads!B:R,17,0),"-")</f>
        <v>26000</v>
      </c>
      <c r="M354" s="50" t="s">
        <v>3016</v>
      </c>
      <c r="N354" s="50" t="s">
        <v>3311</v>
      </c>
      <c r="O354" s="1">
        <f>IFERROR(VLOOKUP(B354,Downloads!B:FA,11,0), 0)</f>
        <v>134</v>
      </c>
      <c r="P354" s="1">
        <f>IFERROR(VLOOKUP(B354,Downloads!B:FK,21,0),0)</f>
        <v>29000</v>
      </c>
      <c r="Q354" s="1">
        <f>IFERROR(VLOOKUP(B354,#REF!,12,0),0)</f>
        <v>0</v>
      </c>
      <c r="R354" s="39">
        <f t="shared" si="30"/>
        <v>29134</v>
      </c>
      <c r="S354" s="1" t="str">
        <f t="shared" si="33"/>
        <v>같음</v>
      </c>
      <c r="T354" s="41">
        <f t="shared" si="34"/>
        <v>757484000</v>
      </c>
    </row>
    <row r="355" spans="1:24" ht="114.75" customHeight="1">
      <c r="A355" s="16">
        <v>351</v>
      </c>
      <c r="B355" s="35" t="str">
        <f t="shared" si="31"/>
        <v>3721801</v>
      </c>
      <c r="C355" s="33">
        <v>3721801</v>
      </c>
      <c r="D355" s="7" t="s">
        <v>14</v>
      </c>
      <c r="E355" s="8" t="s">
        <v>24</v>
      </c>
      <c r="F355" s="20" t="s">
        <v>26</v>
      </c>
      <c r="G355" s="7" t="e" vm="350">
        <v>#VALUE!</v>
      </c>
      <c r="H355" s="25" t="s">
        <v>100</v>
      </c>
      <c r="I355" s="26" t="s">
        <v>101</v>
      </c>
      <c r="J355" s="12" t="str">
        <f t="shared" si="32"/>
        <v>2021</v>
      </c>
      <c r="K355" s="6">
        <v>750</v>
      </c>
      <c r="L355" s="9">
        <f>IFERROR(VLOOKUP(B355,Downloads!B:R,17,0),"-")</f>
        <v>26000</v>
      </c>
      <c r="M355" s="50" t="s">
        <v>3016</v>
      </c>
      <c r="N355" s="50" t="s">
        <v>3311</v>
      </c>
      <c r="O355" s="1">
        <f>IFERROR(VLOOKUP(B355,Downloads!B:FA,11,0), 0)</f>
        <v>137</v>
      </c>
      <c r="P355" s="1">
        <f>IFERROR(VLOOKUP(B355,Downloads!B:FK,21,0),0)</f>
        <v>29000</v>
      </c>
      <c r="Q355" s="1">
        <f>IFERROR(VLOOKUP(B355,#REF!,12,0),0)</f>
        <v>0</v>
      </c>
      <c r="R355" s="39">
        <f t="shared" si="30"/>
        <v>29137</v>
      </c>
      <c r="S355" s="1" t="str">
        <f t="shared" si="33"/>
        <v>같음</v>
      </c>
      <c r="T355" s="41">
        <f t="shared" si="34"/>
        <v>757562000</v>
      </c>
    </row>
    <row r="356" spans="1:24" ht="114.75" customHeight="1">
      <c r="A356" s="16">
        <v>352</v>
      </c>
      <c r="B356" s="35" t="str">
        <f t="shared" si="31"/>
        <v>2724810</v>
      </c>
      <c r="C356" s="33">
        <v>2724810</v>
      </c>
      <c r="D356" s="7" t="s">
        <v>14</v>
      </c>
      <c r="E356" s="8" t="s">
        <v>24</v>
      </c>
      <c r="F356" s="20" t="s">
        <v>27</v>
      </c>
      <c r="G356" s="7" t="e" vm="351">
        <v>#VALUE!</v>
      </c>
      <c r="H356" s="25" t="s">
        <v>96</v>
      </c>
      <c r="I356" s="26" t="s">
        <v>97</v>
      </c>
      <c r="J356" s="12" t="str">
        <f t="shared" si="32"/>
        <v>2024</v>
      </c>
      <c r="K356" s="6">
        <v>750</v>
      </c>
      <c r="L356" s="9">
        <f>IFERROR(VLOOKUP(B356,Downloads!B:R,17,0),"-")</f>
        <v>26000</v>
      </c>
      <c r="M356" s="50" t="s">
        <v>3016</v>
      </c>
      <c r="N356" s="50" t="s">
        <v>3311</v>
      </c>
      <c r="O356" s="1">
        <f>IFERROR(VLOOKUP(B356,Downloads!B:FA,11,0), 0)</f>
        <v>1771</v>
      </c>
      <c r="P356" s="1">
        <f>IFERROR(VLOOKUP(B356,Downloads!B:FK,21,0),0)</f>
        <v>29000</v>
      </c>
      <c r="Q356" s="1">
        <f>IFERROR(VLOOKUP(B356,#REF!,12,0),0)</f>
        <v>0</v>
      </c>
      <c r="R356" s="39">
        <f t="shared" si="30"/>
        <v>30771</v>
      </c>
      <c r="S356" s="1" t="str">
        <f t="shared" si="33"/>
        <v>같음</v>
      </c>
      <c r="T356" s="41">
        <f t="shared" si="34"/>
        <v>800046000</v>
      </c>
    </row>
    <row r="357" spans="1:24" ht="114.75" customHeight="1">
      <c r="A357" s="16">
        <v>353</v>
      </c>
      <c r="B357" s="35" t="str">
        <f t="shared" si="31"/>
        <v>3722801</v>
      </c>
      <c r="C357" s="33">
        <v>3722801</v>
      </c>
      <c r="D357" s="7" t="s">
        <v>14</v>
      </c>
      <c r="E357" s="8" t="s">
        <v>24</v>
      </c>
      <c r="F357" s="20" t="s">
        <v>28</v>
      </c>
      <c r="G357" s="7" t="e" vm="352">
        <v>#VALUE!</v>
      </c>
      <c r="H357" s="25" t="s">
        <v>110</v>
      </c>
      <c r="I357" s="26" t="s">
        <v>111</v>
      </c>
      <c r="J357" s="12" t="str">
        <f t="shared" si="32"/>
        <v>2022</v>
      </c>
      <c r="K357" s="6">
        <v>750</v>
      </c>
      <c r="L357" s="9">
        <f>IFERROR(VLOOKUP(B357,Downloads!B:R,17,0),"-")</f>
        <v>17000</v>
      </c>
      <c r="M357" s="50" t="s">
        <v>3016</v>
      </c>
      <c r="N357" s="50" t="s">
        <v>3311</v>
      </c>
      <c r="O357" s="1">
        <f>IFERROR(VLOOKUP(B357,Downloads!B:FA,11,0), 0)</f>
        <v>1709</v>
      </c>
      <c r="P357" s="1">
        <f>IFERROR(VLOOKUP(B357,Downloads!B:FK,21,0),0)</f>
        <v>19000</v>
      </c>
      <c r="Q357" s="1">
        <f>IFERROR(VLOOKUP(B357,#REF!,12,0),0)</f>
        <v>0</v>
      </c>
      <c r="R357" s="39">
        <f t="shared" si="30"/>
        <v>20709</v>
      </c>
      <c r="S357" s="1" t="str">
        <f t="shared" si="33"/>
        <v>같음</v>
      </c>
      <c r="T357" s="41">
        <f t="shared" si="34"/>
        <v>352053000</v>
      </c>
    </row>
    <row r="358" spans="1:24" ht="114.75" customHeight="1">
      <c r="A358" s="16">
        <v>354</v>
      </c>
      <c r="B358" s="35" t="str">
        <f t="shared" si="31"/>
        <v>2721806</v>
      </c>
      <c r="C358" s="33">
        <v>2721806</v>
      </c>
      <c r="D358" s="7" t="s">
        <v>14</v>
      </c>
      <c r="E358" s="8" t="s">
        <v>24</v>
      </c>
      <c r="F358" s="20" t="s">
        <v>28</v>
      </c>
      <c r="G358" s="7" t="e" vm="353">
        <v>#VALUE!</v>
      </c>
      <c r="H358" s="25" t="s">
        <v>109</v>
      </c>
      <c r="I358" s="26" t="s">
        <v>40</v>
      </c>
      <c r="J358" s="12" t="str">
        <f t="shared" si="32"/>
        <v>2021</v>
      </c>
      <c r="K358" s="6">
        <v>750</v>
      </c>
      <c r="L358" s="9">
        <f>IFERROR(VLOOKUP(B358,Downloads!B:R,17,0),"-")</f>
        <v>17000</v>
      </c>
      <c r="M358" s="50" t="s">
        <v>3016</v>
      </c>
      <c r="N358" s="50" t="s">
        <v>3311</v>
      </c>
      <c r="O358" s="1">
        <f>IFERROR(VLOOKUP(B358,Downloads!B:FA,11,0), 0)</f>
        <v>755</v>
      </c>
      <c r="P358" s="1">
        <f>IFERROR(VLOOKUP(B358,Downloads!B:FK,21,0),0)</f>
        <v>19000</v>
      </c>
      <c r="Q358" s="1">
        <f>IFERROR(VLOOKUP(B358,#REF!,12,0),0)</f>
        <v>0</v>
      </c>
      <c r="R358" s="39">
        <f t="shared" si="30"/>
        <v>19755</v>
      </c>
      <c r="S358" s="1" t="str">
        <f t="shared" si="33"/>
        <v>같음</v>
      </c>
      <c r="T358" s="41">
        <f t="shared" si="34"/>
        <v>335835000</v>
      </c>
    </row>
    <row r="359" spans="1:24" ht="114.75" customHeight="1">
      <c r="A359" s="16">
        <v>355</v>
      </c>
      <c r="B359" s="35" t="str">
        <f t="shared" si="31"/>
        <v>2722801</v>
      </c>
      <c r="C359" s="33">
        <v>2722801</v>
      </c>
      <c r="D359" s="7" t="s">
        <v>14</v>
      </c>
      <c r="E359" s="8" t="s">
        <v>24</v>
      </c>
      <c r="F359" s="20" t="s">
        <v>28</v>
      </c>
      <c r="G359" s="7" t="e" vm="354">
        <v>#VALUE!</v>
      </c>
      <c r="H359" s="25" t="s">
        <v>102</v>
      </c>
      <c r="I359" s="26" t="s">
        <v>79</v>
      </c>
      <c r="J359" s="12" t="str">
        <f t="shared" si="32"/>
        <v>2022</v>
      </c>
      <c r="K359" s="6">
        <v>750</v>
      </c>
      <c r="L359" s="9">
        <f>IFERROR(VLOOKUP(B359,Downloads!B:R,17,0),"-")</f>
        <v>17000</v>
      </c>
      <c r="M359" s="50" t="s">
        <v>3016</v>
      </c>
      <c r="N359" s="50" t="s">
        <v>3311</v>
      </c>
      <c r="O359" s="1">
        <f>IFERROR(VLOOKUP(B359,Downloads!B:FA,11,0), 0)</f>
        <v>23</v>
      </c>
      <c r="P359" s="1">
        <f>IFERROR(VLOOKUP(B359,Downloads!B:FK,21,0),0)</f>
        <v>19000</v>
      </c>
      <c r="Q359" s="1">
        <f>IFERROR(VLOOKUP(B359,#REF!,12,0),0)</f>
        <v>0</v>
      </c>
      <c r="R359" s="39">
        <f t="shared" si="30"/>
        <v>19023</v>
      </c>
      <c r="S359" s="1" t="str">
        <f t="shared" si="33"/>
        <v>같음</v>
      </c>
      <c r="T359" s="41">
        <f t="shared" si="34"/>
        <v>323391000</v>
      </c>
    </row>
    <row r="360" spans="1:24" ht="114.75" customHeight="1">
      <c r="A360" s="16">
        <v>356</v>
      </c>
      <c r="B360" s="35" t="str">
        <f t="shared" si="31"/>
        <v>3719802</v>
      </c>
      <c r="C360" s="33">
        <v>3719802</v>
      </c>
      <c r="D360" s="7" t="s">
        <v>14</v>
      </c>
      <c r="E360" s="8" t="s">
        <v>24</v>
      </c>
      <c r="F360" s="20" t="s">
        <v>29</v>
      </c>
      <c r="G360" s="7" t="e" vm="355">
        <v>#VALUE!</v>
      </c>
      <c r="H360" s="25" t="s">
        <v>105</v>
      </c>
      <c r="I360" s="26" t="s">
        <v>106</v>
      </c>
      <c r="J360" s="12" t="str">
        <f t="shared" si="32"/>
        <v>2019</v>
      </c>
      <c r="K360" s="6">
        <v>750</v>
      </c>
      <c r="L360" s="9" t="str">
        <f>IFERROR(VLOOKUP(B360,Downloads!B:R,17,0),"-")</f>
        <v>-</v>
      </c>
      <c r="M360" s="50" t="s">
        <v>3016</v>
      </c>
      <c r="N360" s="50" t="s">
        <v>3311</v>
      </c>
      <c r="O360" s="1">
        <f>IFERROR(VLOOKUP(B360,Downloads!B:FA,11,0), 0)</f>
        <v>0</v>
      </c>
      <c r="P360" s="1">
        <f>IFERROR(VLOOKUP(B360,Downloads!B:FK,21,0),0)</f>
        <v>0</v>
      </c>
      <c r="Q360" s="1">
        <f>IFERROR(VLOOKUP(B360,#REF!,12,0),0)</f>
        <v>0</v>
      </c>
      <c r="R360" s="39">
        <f t="shared" si="30"/>
        <v>0</v>
      </c>
      <c r="S360" s="1" t="str">
        <f t="shared" si="33"/>
        <v>같음</v>
      </c>
      <c r="T360" s="41">
        <f t="shared" si="34"/>
        <v>0</v>
      </c>
    </row>
    <row r="361" spans="1:24" ht="114.75" customHeight="1">
      <c r="A361" s="16">
        <v>357</v>
      </c>
      <c r="B361" s="35" t="str">
        <f t="shared" si="31"/>
        <v>2720708</v>
      </c>
      <c r="C361" s="33">
        <v>2720708</v>
      </c>
      <c r="D361" s="7" t="s">
        <v>14</v>
      </c>
      <c r="E361" s="8" t="s">
        <v>24</v>
      </c>
      <c r="F361" s="20" t="s">
        <v>29</v>
      </c>
      <c r="G361" s="7" t="e" vm="356">
        <v>#VALUE!</v>
      </c>
      <c r="H361" s="25" t="s">
        <v>103</v>
      </c>
      <c r="I361" s="26" t="s">
        <v>104</v>
      </c>
      <c r="J361" s="12" t="str">
        <f t="shared" si="32"/>
        <v>2020</v>
      </c>
      <c r="K361" s="6">
        <v>750</v>
      </c>
      <c r="L361" s="9" t="str">
        <f>IFERROR(VLOOKUP(B361,Downloads!B:R,17,0),"-")</f>
        <v>-</v>
      </c>
      <c r="M361" s="50" t="s">
        <v>3016</v>
      </c>
      <c r="N361" s="50" t="s">
        <v>3311</v>
      </c>
      <c r="O361" s="1">
        <f>IFERROR(VLOOKUP(B361,Downloads!B:FA,11,0), 0)</f>
        <v>0</v>
      </c>
      <c r="P361" s="1">
        <f>IFERROR(VLOOKUP(B361,Downloads!B:FK,21,0),0)</f>
        <v>0</v>
      </c>
      <c r="Q361" s="1">
        <f>IFERROR(VLOOKUP(B361,#REF!,12,0),0)</f>
        <v>0</v>
      </c>
      <c r="R361" s="39">
        <f t="shared" si="30"/>
        <v>0</v>
      </c>
      <c r="S361" s="1" t="str">
        <f t="shared" si="33"/>
        <v>같음</v>
      </c>
      <c r="T361" s="41">
        <f t="shared" si="34"/>
        <v>0</v>
      </c>
    </row>
    <row r="362" spans="1:24" ht="114.75" customHeight="1">
      <c r="A362" s="16">
        <v>358</v>
      </c>
      <c r="B362" s="35" t="str">
        <f t="shared" si="31"/>
        <v>4720801</v>
      </c>
      <c r="C362" s="33">
        <v>4720801</v>
      </c>
      <c r="D362" s="7" t="s">
        <v>14</v>
      </c>
      <c r="E362" s="8" t="s">
        <v>24</v>
      </c>
      <c r="F362" s="20" t="s">
        <v>29</v>
      </c>
      <c r="G362" s="7" t="e" vm="357">
        <v>#VALUE!</v>
      </c>
      <c r="H362" s="25" t="s">
        <v>107</v>
      </c>
      <c r="I362" s="26" t="s">
        <v>51</v>
      </c>
      <c r="J362" s="12" t="str">
        <f t="shared" si="32"/>
        <v>2020</v>
      </c>
      <c r="K362" s="6">
        <v>750</v>
      </c>
      <c r="L362" s="9">
        <f>IFERROR(VLOOKUP(B362,Downloads!B:R,17,0),"-")</f>
        <v>13000</v>
      </c>
      <c r="M362" s="50" t="s">
        <v>3016</v>
      </c>
      <c r="N362" s="50" t="s">
        <v>3311</v>
      </c>
      <c r="O362" s="1">
        <f>IFERROR(VLOOKUP(B362,Downloads!B:FA,11,0), 0)</f>
        <v>51</v>
      </c>
      <c r="P362" s="1">
        <f>IFERROR(VLOOKUP(B362,Downloads!B:FK,21,0),0)</f>
        <v>15000</v>
      </c>
      <c r="Q362" s="1">
        <f>IFERROR(VLOOKUP(B362,#REF!,12,0),0)</f>
        <v>0</v>
      </c>
      <c r="R362" s="39">
        <f t="shared" si="30"/>
        <v>15051</v>
      </c>
      <c r="S362" s="1" t="str">
        <f t="shared" si="33"/>
        <v>같음</v>
      </c>
      <c r="T362" s="41">
        <f t="shared" si="34"/>
        <v>195663000</v>
      </c>
    </row>
    <row r="363" spans="1:24" ht="114.75" customHeight="1">
      <c r="A363" s="16">
        <v>359</v>
      </c>
      <c r="B363" s="35" t="str">
        <f t="shared" si="31"/>
        <v>3A24003</v>
      </c>
      <c r="C363" s="33" t="s">
        <v>905</v>
      </c>
      <c r="D363" s="7" t="s">
        <v>366</v>
      </c>
      <c r="E363" s="8" t="s">
        <v>229</v>
      </c>
      <c r="F363" s="20" t="s">
        <v>108</v>
      </c>
      <c r="G363" s="32" t="e" vm="358">
        <v>#VALUE!</v>
      </c>
      <c r="H363" s="25" t="s">
        <v>230</v>
      </c>
      <c r="I363" s="26" t="s">
        <v>598</v>
      </c>
      <c r="J363" s="12" t="str">
        <f t="shared" si="32"/>
        <v>2024</v>
      </c>
      <c r="K363" s="6">
        <v>750</v>
      </c>
      <c r="L363" s="9">
        <f>IFERROR(VLOOKUP(B363,Downloads!B:R,17,0),"-")</f>
        <v>29000</v>
      </c>
      <c r="M363" s="50" t="s">
        <v>3017</v>
      </c>
      <c r="N363" s="50" t="s">
        <v>3312</v>
      </c>
      <c r="O363" s="1">
        <f>IFERROR(VLOOKUP(B363,Downloads!B:FA,11,0), 0)</f>
        <v>464</v>
      </c>
      <c r="P363" s="1">
        <f>IFERROR(VLOOKUP(B363,Downloads!B:FK,21,0),0)</f>
        <v>35000</v>
      </c>
      <c r="Q363" s="1">
        <f>IFERROR(VLOOKUP(B363,#REF!,12,0),0)</f>
        <v>0</v>
      </c>
      <c r="R363" s="39">
        <f>IFERROR(SUM(O363:P363)/IF(Q363&lt;=0, 1, Q363), 0)</f>
        <v>35464</v>
      </c>
      <c r="S363" s="1" t="str">
        <f t="shared" si="33"/>
        <v>같음</v>
      </c>
      <c r="T363" s="41">
        <f t="shared" si="34"/>
        <v>1028456000</v>
      </c>
      <c r="V363" s="43">
        <f>SUM(T363:T367)</f>
        <v>3962004000</v>
      </c>
      <c r="W363" s="1" t="str">
        <f>D363</f>
        <v>NewZealand</v>
      </c>
      <c r="X363" s="41">
        <f>SUM(V363:V367)</f>
        <v>3962004000</v>
      </c>
    </row>
    <row r="364" spans="1:24" ht="114.75" customHeight="1">
      <c r="A364" s="16">
        <v>360</v>
      </c>
      <c r="B364" s="35" t="str">
        <f t="shared" si="31"/>
        <v>3A25001</v>
      </c>
      <c r="C364" s="33" t="s">
        <v>3210</v>
      </c>
      <c r="D364" s="7" t="s">
        <v>366</v>
      </c>
      <c r="E364" s="8" t="s">
        <v>229</v>
      </c>
      <c r="F364" s="20" t="s">
        <v>108</v>
      </c>
      <c r="G364" s="7" t="e" vm="359">
        <v>#VALUE!</v>
      </c>
      <c r="H364" s="25" t="s">
        <v>424</v>
      </c>
      <c r="I364" s="26" t="s">
        <v>423</v>
      </c>
      <c r="J364" s="12" t="str">
        <f t="shared" si="32"/>
        <v>2025</v>
      </c>
      <c r="K364" s="6">
        <v>750</v>
      </c>
      <c r="L364" s="9">
        <f>IFERROR(VLOOKUP(B364,Downloads!B:R,17,0),"-")</f>
        <v>24000</v>
      </c>
      <c r="M364" s="50" t="s">
        <v>3017</v>
      </c>
      <c r="N364" s="50" t="s">
        <v>3312</v>
      </c>
      <c r="O364" s="1">
        <f>IFERROR(VLOOKUP(B364,Downloads!B:FA,11,0), 0)</f>
        <v>140</v>
      </c>
      <c r="P364" s="1">
        <f>IFERROR(VLOOKUP(B364,Downloads!B:FK,21,0),0)</f>
        <v>29000</v>
      </c>
      <c r="Q364" s="1">
        <f>IFERROR(VLOOKUP(B364,#REF!,12,0),0)</f>
        <v>0</v>
      </c>
      <c r="R364" s="39">
        <f>IFERROR(SUM(O364:P364)/IF(Q364&lt;=0, 1, Q364), 0)</f>
        <v>29140</v>
      </c>
      <c r="S364" s="1" t="str">
        <f t="shared" si="33"/>
        <v>같음</v>
      </c>
      <c r="T364" s="41">
        <f t="shared" si="34"/>
        <v>699360000</v>
      </c>
    </row>
    <row r="365" spans="1:24" ht="114.75" customHeight="1">
      <c r="A365" s="16">
        <v>361</v>
      </c>
      <c r="B365" s="35" t="str">
        <f t="shared" si="31"/>
        <v>3A24403</v>
      </c>
      <c r="C365" s="33" t="s">
        <v>935</v>
      </c>
      <c r="D365" s="7" t="s">
        <v>366</v>
      </c>
      <c r="E365" s="8" t="s">
        <v>229</v>
      </c>
      <c r="F365" s="20" t="s">
        <v>108</v>
      </c>
      <c r="G365" s="7" t="e" vm="360">
        <v>#VALUE!</v>
      </c>
      <c r="H365" s="25" t="s">
        <v>231</v>
      </c>
      <c r="I365" s="26" t="s">
        <v>213</v>
      </c>
      <c r="J365" s="12" t="str">
        <f t="shared" si="32"/>
        <v>2024</v>
      </c>
      <c r="K365" s="6">
        <v>750</v>
      </c>
      <c r="L365" s="9">
        <f>IFERROR(VLOOKUP(B365,Downloads!B:R,17,0),"-")</f>
        <v>21000</v>
      </c>
      <c r="M365" s="50" t="s">
        <v>3017</v>
      </c>
      <c r="N365" s="50" t="s">
        <v>3312</v>
      </c>
      <c r="O365" s="1">
        <f>IFERROR(VLOOKUP(B365,Downloads!B:FA,11,0), 0)</f>
        <v>1504</v>
      </c>
      <c r="P365" s="1">
        <f>IFERROR(VLOOKUP(B365,Downloads!B:FK,21,0),0)</f>
        <v>26000</v>
      </c>
      <c r="Q365" s="1">
        <f>IFERROR(VLOOKUP(B365,#REF!,12,0),0)</f>
        <v>0</v>
      </c>
      <c r="R365" s="39">
        <f>IFERROR(SUM(O365:P365)/IF(Q365&lt;=0, 1, Q365), 0)</f>
        <v>27504</v>
      </c>
      <c r="S365" s="1" t="str">
        <f t="shared" si="33"/>
        <v>같음</v>
      </c>
      <c r="T365" s="41">
        <f t="shared" si="34"/>
        <v>577584000</v>
      </c>
    </row>
    <row r="366" spans="1:24" ht="114.75" customHeight="1">
      <c r="A366" s="16">
        <v>362</v>
      </c>
      <c r="B366" s="35" t="str">
        <f t="shared" si="31"/>
        <v>3A24401</v>
      </c>
      <c r="C366" s="33" t="s">
        <v>846</v>
      </c>
      <c r="D366" s="7" t="s">
        <v>366</v>
      </c>
      <c r="E366" s="8" t="s">
        <v>229</v>
      </c>
      <c r="F366" s="20" t="s">
        <v>108</v>
      </c>
      <c r="G366" s="32" t="e" vm="361">
        <v>#VALUE!</v>
      </c>
      <c r="H366" s="25" t="s">
        <v>845</v>
      </c>
      <c r="I366" s="26" t="s">
        <v>901</v>
      </c>
      <c r="J366" s="12" t="str">
        <f t="shared" si="32"/>
        <v>2024</v>
      </c>
      <c r="K366" s="6">
        <v>750</v>
      </c>
      <c r="L366" s="9">
        <f>IFERROR(VLOOKUP(B366,Downloads!B:R,17,0),"-")</f>
        <v>19000</v>
      </c>
      <c r="M366" s="50" t="s">
        <v>3017</v>
      </c>
      <c r="N366" s="50" t="s">
        <v>3312</v>
      </c>
      <c r="O366" s="1">
        <f>IFERROR(VLOOKUP(B366,Downloads!B:FA,11,0), 0)</f>
        <v>524</v>
      </c>
      <c r="P366" s="1">
        <f>IFERROR(VLOOKUP(B366,Downloads!B:FK,21,0),0)</f>
        <v>21000</v>
      </c>
      <c r="Q366" s="1">
        <f>IFERROR(VLOOKUP(B366,#REF!,12,0),0)</f>
        <v>0</v>
      </c>
      <c r="R366" s="39">
        <f>IFERROR(SUM(O366:P366)/IF(Q366&lt;=0, 1, Q366), 0)</f>
        <v>21524</v>
      </c>
      <c r="S366" s="1" t="str">
        <f t="shared" si="33"/>
        <v>같음</v>
      </c>
      <c r="T366" s="41">
        <f t="shared" si="34"/>
        <v>408956000</v>
      </c>
    </row>
    <row r="367" spans="1:24" ht="114.75" customHeight="1">
      <c r="A367" s="16">
        <v>363</v>
      </c>
      <c r="B367" s="35" t="str">
        <f t="shared" si="31"/>
        <v>2A21001</v>
      </c>
      <c r="C367" s="33" t="s">
        <v>525</v>
      </c>
      <c r="D367" s="7" t="s">
        <v>366</v>
      </c>
      <c r="E367" s="8" t="s">
        <v>229</v>
      </c>
      <c r="F367" s="20" t="s">
        <v>108</v>
      </c>
      <c r="G367" s="7" t="e" vm="362">
        <v>#VALUE!</v>
      </c>
      <c r="H367" s="25" t="s">
        <v>435</v>
      </c>
      <c r="I367" s="26" t="s">
        <v>131</v>
      </c>
      <c r="J367" s="12" t="str">
        <f t="shared" si="32"/>
        <v>2021</v>
      </c>
      <c r="K367" s="6">
        <v>750</v>
      </c>
      <c r="L367" s="9">
        <f>IFERROR(VLOOKUP(B367,Downloads!B:R,17,0),"-")</f>
        <v>32000</v>
      </c>
      <c r="M367" s="50" t="s">
        <v>3017</v>
      </c>
      <c r="N367" s="50" t="s">
        <v>3312</v>
      </c>
      <c r="O367" s="1">
        <f>IFERROR(VLOOKUP(B367,Downloads!B:FA,11,0), 0)</f>
        <v>-11</v>
      </c>
      <c r="P367" s="1">
        <f>IFERROR(VLOOKUP(B367,Downloads!B:FK,21,0),0)</f>
        <v>39000</v>
      </c>
      <c r="Q367" s="1">
        <f>IFERROR(VLOOKUP(B367,#REF!,12,0),0)</f>
        <v>0</v>
      </c>
      <c r="R367" s="39">
        <f>IFERROR(SUM(O367:P367)/IF(Q367&lt;=0, 1, Q367), 0)</f>
        <v>38989</v>
      </c>
      <c r="S367" s="1" t="str">
        <f t="shared" si="33"/>
        <v>같음</v>
      </c>
      <c r="T367" s="41">
        <f t="shared" si="34"/>
        <v>1247648000</v>
      </c>
    </row>
    <row r="368" spans="1:24" ht="105.75" customHeight="1">
      <c r="A368" s="16"/>
      <c r="B368" s="35"/>
      <c r="C368" s="35"/>
      <c r="D368" s="3"/>
      <c r="E368" s="5"/>
      <c r="F368" s="21"/>
      <c r="G368" s="3"/>
      <c r="H368" s="27"/>
      <c r="I368" s="28"/>
      <c r="J368" s="13"/>
      <c r="K368" s="3"/>
      <c r="L368" s="10"/>
      <c r="M368" s="49"/>
      <c r="N368" s="49"/>
      <c r="T368" s="41">
        <f>SUM(T5:T367)</f>
        <v>1973034859802000</v>
      </c>
      <c r="U368" s="42">
        <f>T368/F2</f>
        <v>5435357740501.377</v>
      </c>
    </row>
    <row r="369" spans="1:14" ht="105.75" customHeight="1">
      <c r="A369" s="16"/>
      <c r="B369" s="35"/>
      <c r="C369" s="35"/>
      <c r="D369" s="3"/>
      <c r="E369" s="5"/>
      <c r="F369" s="21"/>
      <c r="G369" s="3"/>
      <c r="H369" s="27"/>
      <c r="I369" s="28"/>
      <c r="J369" s="13"/>
      <c r="K369" s="3"/>
      <c r="L369" s="10"/>
      <c r="M369" s="49"/>
      <c r="N369" s="49"/>
    </row>
    <row r="370" spans="1:14">
      <c r="A370" s="16"/>
      <c r="B370" s="35"/>
      <c r="C370" s="35"/>
      <c r="D370" s="3"/>
      <c r="E370" s="5"/>
      <c r="F370" s="21"/>
      <c r="G370" s="3"/>
      <c r="H370" s="27"/>
      <c r="I370" s="28"/>
      <c r="J370" s="13"/>
      <c r="K370" s="3"/>
      <c r="L370" s="10"/>
      <c r="M370" s="49"/>
      <c r="N370" s="49"/>
    </row>
    <row r="371" spans="1:14">
      <c r="A371" s="16"/>
      <c r="B371" s="35"/>
      <c r="C371" s="35"/>
      <c r="D371" s="3"/>
      <c r="E371" s="5"/>
      <c r="F371" s="21"/>
      <c r="G371" s="3"/>
      <c r="H371" s="27"/>
      <c r="I371" s="28"/>
      <c r="J371" s="13"/>
      <c r="K371" s="3"/>
      <c r="L371" s="10"/>
      <c r="M371" s="49"/>
      <c r="N371" s="49"/>
    </row>
    <row r="372" spans="1:14">
      <c r="A372" s="16"/>
      <c r="B372" s="35"/>
      <c r="C372" s="35"/>
      <c r="D372" s="3"/>
      <c r="E372" s="5"/>
      <c r="F372" s="21"/>
      <c r="G372" s="3"/>
      <c r="H372" s="27"/>
      <c r="I372" s="28"/>
      <c r="J372" s="13"/>
      <c r="K372" s="3"/>
      <c r="L372" s="10"/>
      <c r="M372" s="49"/>
      <c r="N372" s="49"/>
    </row>
    <row r="373" spans="1:14">
      <c r="A373" s="16"/>
      <c r="B373" s="35"/>
      <c r="C373" s="35"/>
      <c r="D373" s="3"/>
      <c r="E373" s="5"/>
      <c r="F373" s="21"/>
      <c r="G373" s="3"/>
      <c r="H373" s="27"/>
      <c r="I373" s="28"/>
      <c r="J373" s="13"/>
      <c r="K373" s="3"/>
      <c r="L373" s="10"/>
      <c r="M373" s="49"/>
      <c r="N373" s="49"/>
    </row>
    <row r="374" spans="1:14">
      <c r="A374" s="16"/>
      <c r="B374" s="35"/>
      <c r="C374" s="35"/>
      <c r="D374" s="3"/>
      <c r="E374" s="5"/>
      <c r="F374" s="21"/>
      <c r="G374" s="3"/>
      <c r="H374" s="27"/>
      <c r="I374" s="28"/>
      <c r="J374" s="13"/>
      <c r="K374" s="3"/>
      <c r="L374" s="10"/>
      <c r="M374" s="49"/>
      <c r="N374" s="49"/>
    </row>
    <row r="375" spans="1:14">
      <c r="A375" s="16"/>
      <c r="B375" s="35"/>
      <c r="C375" s="35"/>
      <c r="D375" s="3"/>
      <c r="E375" s="5"/>
      <c r="F375" s="21"/>
      <c r="G375" s="3"/>
      <c r="H375" s="27"/>
      <c r="I375" s="28"/>
      <c r="J375" s="13"/>
      <c r="K375" s="3"/>
      <c r="L375" s="10"/>
      <c r="M375" s="49"/>
      <c r="N375" s="49"/>
    </row>
    <row r="376" spans="1:14">
      <c r="A376" s="16"/>
      <c r="B376" s="35"/>
      <c r="C376" s="35"/>
      <c r="D376" s="3"/>
      <c r="E376" s="5"/>
      <c r="F376" s="21"/>
      <c r="G376" s="3"/>
      <c r="H376" s="27"/>
      <c r="I376" s="28"/>
      <c r="J376" s="13"/>
      <c r="K376" s="3"/>
      <c r="L376" s="10"/>
      <c r="M376" s="49"/>
      <c r="N376" s="49"/>
    </row>
    <row r="377" spans="1:14">
      <c r="A377" s="16"/>
      <c r="B377" s="35"/>
      <c r="C377" s="35"/>
      <c r="D377" s="3"/>
      <c r="E377" s="5"/>
      <c r="F377" s="21"/>
      <c r="G377" s="3"/>
      <c r="H377" s="27"/>
      <c r="I377" s="28"/>
      <c r="J377" s="13"/>
      <c r="K377" s="3"/>
      <c r="L377" s="10"/>
      <c r="M377" s="49"/>
      <c r="N377" s="49"/>
    </row>
  </sheetData>
  <mergeCells count="15">
    <mergeCell ref="P3:P4"/>
    <mergeCell ref="O3:O4"/>
    <mergeCell ref="A1:L1"/>
    <mergeCell ref="J3:J4"/>
    <mergeCell ref="D3:D4"/>
    <mergeCell ref="A3:A4"/>
    <mergeCell ref="E3:E4"/>
    <mergeCell ref="F3:F4"/>
    <mergeCell ref="H3:I3"/>
    <mergeCell ref="L3:L4"/>
    <mergeCell ref="K3:K4"/>
    <mergeCell ref="C3:C4"/>
    <mergeCell ref="G3:G4"/>
    <mergeCell ref="M3:M4"/>
    <mergeCell ref="N3:N4"/>
  </mergeCells>
  <phoneticPr fontId="10" type="noConversion"/>
  <conditionalFormatting sqref="A5:N5 C6:I28 K6:K197 J6:J213 A6:B367 C29:F29 H29:I29 C30:I35 C36:F39 H36:I39 C40:I50 C51:F51 H51:I51 C52:I129 C130:F135 H130:I135 C136:I168 C169:F169 H169:I169 C170:I176 C177:F177 H177:I177 C178:I197 C198:K199 C200:I213 K200:K213 C214:K325 C326:I362 J326:K367 C363:F363 H363:I363 C364:I365 C366:F366 H366:I366 C367:I367 L6:N367">
    <cfRule type="expression" dxfId="6" priority="191">
      <formula>IF($L5&gt;200000, $O5&lt;=2, $O5&lt;=6)</formula>
    </cfRule>
  </conditionalFormatting>
  <conditionalFormatting sqref="A368:N370">
    <cfRule type="expression" dxfId="5" priority="87">
      <formula>#REF!&lt;=5</formula>
    </cfRule>
    <cfRule type="expression" dxfId="4" priority="88">
      <formula>#REF!&lt;50</formula>
    </cfRule>
  </conditionalFormatting>
  <conditionalFormatting sqref="A371:N375">
    <cfRule type="expression" dxfId="3" priority="252">
      <formula>#REF!&lt;=0</formula>
    </cfRule>
    <cfRule type="expression" dxfId="2" priority="253">
      <formula>#REF!&lt;50</formula>
    </cfRule>
  </conditionalFormatting>
  <conditionalFormatting sqref="A376:N377">
    <cfRule type="expression" dxfId="1" priority="256">
      <formula>$O337&lt;=0</formula>
    </cfRule>
    <cfRule type="expression" dxfId="0" priority="257">
      <formula>$O337&lt;50</formula>
    </cfRule>
  </conditionalFormatting>
  <conditionalFormatting sqref="R1:R1048576">
    <cfRule type="colorScale" priority="4">
      <colorScale>
        <cfvo type="num" val="1"/>
        <cfvo type="num" val="3"/>
        <cfvo type="num" val="18"/>
        <color theme="0"/>
        <color rgb="FFFF0000"/>
        <color rgb="FF0070C0"/>
      </colorScale>
    </cfRule>
  </conditionalFormatting>
  <conditionalFormatting sqref="T1:T1048576">
    <cfRule type="colorScale" priority="1">
      <colorScale>
        <cfvo type="num" val="10000000"/>
        <cfvo type="num" val="18500000"/>
        <cfvo type="num" val="50000000"/>
        <color theme="0"/>
        <color rgb="FFFFEB84"/>
        <color rgb="FFFF0000"/>
      </colorScale>
    </cfRule>
  </conditionalFormatting>
  <printOptions horizontalCentered="1"/>
  <pageMargins left="0.23622047244094491" right="0.23622047244094491" top="0.74803149606299213" bottom="0.74803149606299213" header="0.31496062992125984" footer="0.31496062992125984"/>
  <pageSetup paperSize="9" scale="40" fitToHeight="0" orientation="portrait" r:id="rId1"/>
  <headerFooter>
    <oddFooter>&amp;C&amp;P/&amp;N</oddFooter>
  </headerFooter>
  <rowBreaks count="1" manualBreakCount="1">
    <brk id="27" max="11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2FE493-E5D8-4609-9269-8B91EEDC55FF}">
  <sheetPr codeName="Sheet2"/>
  <dimension ref="A1:AG873"/>
  <sheetViews>
    <sheetView workbookViewId="0">
      <selection activeCell="B1" sqref="B1:P1048576"/>
    </sheetView>
  </sheetViews>
  <sheetFormatPr defaultRowHeight="16.5"/>
  <cols>
    <col min="1" max="1" width="11.75" bestFit="1" customWidth="1"/>
    <col min="2" max="2" width="10" bestFit="1" customWidth="1"/>
    <col min="3" max="3" width="72.5" bestFit="1" customWidth="1"/>
    <col min="4" max="4" width="8" bestFit="1" customWidth="1"/>
    <col min="5" max="5" width="7.5" bestFit="1" customWidth="1"/>
    <col min="6" max="6" width="5.5" bestFit="1" customWidth="1"/>
    <col min="7" max="7" width="9.5" bestFit="1" customWidth="1"/>
    <col min="8" max="8" width="12.875" bestFit="1" customWidth="1"/>
    <col min="9" max="9" width="11" bestFit="1" customWidth="1"/>
    <col min="10" max="10" width="15" bestFit="1" customWidth="1"/>
    <col min="11" max="11" width="14" bestFit="1" customWidth="1"/>
    <col min="12" max="12" width="27.75" bestFit="1" customWidth="1"/>
    <col min="13" max="13" width="13.875" bestFit="1" customWidth="1"/>
    <col min="14" max="14" width="16.125" bestFit="1" customWidth="1"/>
    <col min="15" max="15" width="11.625" bestFit="1" customWidth="1"/>
    <col min="16" max="16" width="17.875" bestFit="1" customWidth="1"/>
    <col min="17" max="17" width="20.375" bestFit="1" customWidth="1"/>
    <col min="18" max="19" width="9.5" bestFit="1" customWidth="1"/>
    <col min="20" max="20" width="13.25" bestFit="1" customWidth="1"/>
    <col min="21" max="21" width="11.25" bestFit="1" customWidth="1"/>
    <col min="22" max="23" width="13.25" bestFit="1" customWidth="1"/>
    <col min="24" max="24" width="12.5" bestFit="1" customWidth="1"/>
    <col min="25" max="25" width="13.25" bestFit="1" customWidth="1"/>
    <col min="26" max="27" width="16.875" bestFit="1" customWidth="1"/>
    <col min="28" max="28" width="14.625" bestFit="1" customWidth="1"/>
    <col min="29" max="29" width="16.625" bestFit="1" customWidth="1"/>
    <col min="30" max="31" width="15.875" bestFit="1" customWidth="1"/>
    <col min="32" max="32" width="16.625" bestFit="1" customWidth="1"/>
    <col min="33" max="33" width="11.25" bestFit="1" customWidth="1"/>
    <col min="34" max="34" width="13.25" bestFit="1" customWidth="1"/>
    <col min="35" max="35" width="11.125" bestFit="1" customWidth="1"/>
    <col min="36" max="36" width="11.25" bestFit="1" customWidth="1"/>
    <col min="37" max="37" width="13.875" bestFit="1" customWidth="1"/>
    <col min="38" max="39" width="11.25" bestFit="1" customWidth="1"/>
    <col min="40" max="40" width="9.375" bestFit="1" customWidth="1"/>
    <col min="41" max="41" width="9.25" bestFit="1" customWidth="1"/>
    <col min="42" max="42" width="56.125" bestFit="1" customWidth="1"/>
    <col min="43" max="43" width="7.5" customWidth="1"/>
    <col min="44" max="44" width="19.5" bestFit="1" customWidth="1"/>
    <col min="45" max="45" width="11.25" bestFit="1" customWidth="1"/>
    <col min="46" max="46" width="7.5" customWidth="1"/>
    <col min="47" max="49" width="11.25" bestFit="1" customWidth="1"/>
    <col min="50" max="50" width="9.5" bestFit="1" customWidth="1"/>
    <col min="51" max="51" width="11.25" bestFit="1" customWidth="1"/>
    <col min="52" max="52" width="12.875" bestFit="1" customWidth="1"/>
    <col min="53" max="53" width="15.25" bestFit="1" customWidth="1"/>
    <col min="54" max="54" width="15" bestFit="1" customWidth="1"/>
    <col min="55" max="55" width="13.25" bestFit="1" customWidth="1"/>
    <col min="56" max="56" width="9.375" bestFit="1" customWidth="1"/>
    <col min="57" max="57" width="15.875" bestFit="1" customWidth="1"/>
    <col min="58" max="58" width="54.625" bestFit="1" customWidth="1"/>
    <col min="59" max="59" width="19.5" bestFit="1" customWidth="1"/>
    <col min="60" max="60" width="13.25" bestFit="1" customWidth="1"/>
    <col min="61" max="61" width="9.375" bestFit="1" customWidth="1"/>
    <col min="62" max="62" width="17.875" bestFit="1" customWidth="1"/>
    <col min="63" max="63" width="14.375" bestFit="1" customWidth="1"/>
    <col min="64" max="64" width="11.25" bestFit="1" customWidth="1"/>
    <col min="65" max="65" width="80.75" bestFit="1" customWidth="1"/>
    <col min="66" max="66" width="9.375" bestFit="1" customWidth="1"/>
    <col min="67" max="67" width="8.125" bestFit="1" customWidth="1"/>
    <col min="68" max="68" width="74.5" bestFit="1" customWidth="1"/>
    <col min="69" max="69" width="7.5" customWidth="1"/>
    <col min="70" max="70" width="80.75" bestFit="1" customWidth="1"/>
    <col min="71" max="71" width="54.625" bestFit="1" customWidth="1"/>
    <col min="72" max="72" width="9.375" bestFit="1" customWidth="1"/>
    <col min="73" max="73" width="19.25" bestFit="1" customWidth="1"/>
    <col min="74" max="74" width="5.5" bestFit="1" customWidth="1"/>
    <col min="75" max="75" width="9.5" bestFit="1" customWidth="1"/>
    <col min="76" max="76" width="12.875" bestFit="1" customWidth="1"/>
    <col min="77" max="77" width="11" bestFit="1" customWidth="1"/>
    <col min="78" max="78" width="15" bestFit="1" customWidth="1"/>
    <col min="79" max="79" width="13.875" bestFit="1" customWidth="1"/>
    <col min="80" max="80" width="16.25" bestFit="1" customWidth="1"/>
    <col min="81" max="81" width="11.625" bestFit="1" customWidth="1"/>
    <col min="82" max="82" width="17.875" bestFit="1" customWidth="1"/>
    <col min="83" max="83" width="20.375" bestFit="1" customWidth="1"/>
    <col min="84" max="84" width="9.5" bestFit="1" customWidth="1"/>
    <col min="85" max="85" width="13.25" bestFit="1" customWidth="1"/>
    <col min="86" max="86" width="11.25" bestFit="1" customWidth="1"/>
    <col min="87" max="87" width="9.5" bestFit="1" customWidth="1"/>
    <col min="88" max="89" width="13.25" bestFit="1" customWidth="1"/>
    <col min="90" max="90" width="12.5" bestFit="1" customWidth="1"/>
    <col min="91" max="91" width="13.25" bestFit="1" customWidth="1"/>
    <col min="92" max="93" width="16.875" bestFit="1" customWidth="1"/>
    <col min="94" max="94" width="14.625" bestFit="1" customWidth="1"/>
    <col min="95" max="95" width="16.625" bestFit="1" customWidth="1"/>
    <col min="96" max="97" width="15.875" bestFit="1" customWidth="1"/>
    <col min="98" max="98" width="16.625" bestFit="1" customWidth="1"/>
    <col min="99" max="99" width="11.25" bestFit="1" customWidth="1"/>
    <col min="100" max="100" width="16.875" customWidth="1"/>
    <col min="101" max="101" width="14.625" bestFit="1" customWidth="1"/>
    <col min="102" max="102" width="16.625" bestFit="1" customWidth="1"/>
    <col min="103" max="104" width="15.875" bestFit="1" customWidth="1"/>
    <col min="105" max="105" width="16.625" bestFit="1" customWidth="1"/>
    <col min="106" max="106" width="11.25" bestFit="1" customWidth="1"/>
    <col min="107" max="107" width="14.625" bestFit="1" customWidth="1"/>
    <col min="108" max="108" width="16.625" bestFit="1" customWidth="1"/>
    <col min="109" max="110" width="15.875" bestFit="1" customWidth="1"/>
    <col min="111" max="111" width="16.625" bestFit="1" customWidth="1"/>
    <col min="112" max="112" width="11.25" bestFit="1" customWidth="1"/>
    <col min="113" max="113" width="13.25" bestFit="1" customWidth="1"/>
    <col min="114" max="114" width="11.125" bestFit="1" customWidth="1"/>
    <col min="115" max="115" width="11.25" bestFit="1" customWidth="1"/>
    <col min="116" max="116" width="13.875" bestFit="1" customWidth="1"/>
    <col min="117" max="118" width="11.25" bestFit="1" customWidth="1"/>
    <col min="119" max="119" width="9.375" bestFit="1" customWidth="1"/>
    <col min="120" max="120" width="9.5" bestFit="1" customWidth="1"/>
    <col min="121" max="121" width="72.5" bestFit="1" customWidth="1"/>
    <col min="122" max="122" width="7.5" customWidth="1"/>
    <col min="123" max="123" width="19.5" bestFit="1" customWidth="1"/>
    <col min="124" max="124" width="11.25" bestFit="1" customWidth="1"/>
    <col min="125" max="125" width="7.5" customWidth="1"/>
    <col min="126" max="128" width="11.25" bestFit="1" customWidth="1"/>
    <col min="129" max="129" width="9.5" bestFit="1" customWidth="1"/>
    <col min="130" max="130" width="11.25" bestFit="1" customWidth="1"/>
    <col min="131" max="131" width="14.625" bestFit="1" customWidth="1"/>
    <col min="132" max="132" width="15.25" bestFit="1" customWidth="1"/>
    <col min="133" max="133" width="15" bestFit="1" customWidth="1"/>
    <col min="134" max="134" width="13.25" bestFit="1" customWidth="1"/>
    <col min="135" max="135" width="17.375" bestFit="1" customWidth="1"/>
    <col min="136" max="136" width="9.375" bestFit="1" customWidth="1"/>
    <col min="137" max="137" width="13.25" bestFit="1" customWidth="1"/>
    <col min="138" max="140" width="9.375" bestFit="1" customWidth="1"/>
    <col min="141" max="141" width="11.25" bestFit="1" customWidth="1"/>
    <col min="142" max="142" width="7.5" customWidth="1"/>
    <col min="143" max="143" width="9.375" bestFit="1" customWidth="1"/>
    <col min="144" max="144" width="8.125" bestFit="1" customWidth="1"/>
    <col min="145" max="145" width="81" bestFit="1" customWidth="1"/>
    <col min="146" max="146" width="7.5" customWidth="1"/>
    <col min="147" max="147" width="59.875" bestFit="1" customWidth="1"/>
    <col min="148" max="148" width="32.625" bestFit="1" customWidth="1"/>
    <col min="149" max="149" width="17.375" bestFit="1" customWidth="1"/>
    <col min="150" max="150" width="19.25" bestFit="1" customWidth="1"/>
    <col min="151" max="151" width="5.5" bestFit="1" customWidth="1"/>
    <col min="152" max="152" width="9.5" bestFit="1" customWidth="1"/>
    <col min="153" max="153" width="12.875" bestFit="1" customWidth="1"/>
    <col min="154" max="154" width="11" bestFit="1" customWidth="1"/>
    <col min="155" max="155" width="15" bestFit="1" customWidth="1"/>
    <col min="156" max="156" width="13.875" bestFit="1" customWidth="1"/>
    <col min="157" max="157" width="16.25" bestFit="1" customWidth="1"/>
    <col min="158" max="158" width="11.625" bestFit="1" customWidth="1"/>
    <col min="159" max="159" width="17.875" bestFit="1" customWidth="1"/>
    <col min="160" max="160" width="20.375" bestFit="1" customWidth="1"/>
    <col min="161" max="161" width="9.5" bestFit="1" customWidth="1"/>
    <col min="162" max="162" width="13.25" bestFit="1" customWidth="1"/>
    <col min="163" max="163" width="11.25" bestFit="1" customWidth="1"/>
    <col min="164" max="164" width="9.5" bestFit="1" customWidth="1"/>
    <col min="165" max="166" width="13.25" bestFit="1" customWidth="1"/>
    <col min="167" max="167" width="12.5" bestFit="1" customWidth="1"/>
    <col min="168" max="168" width="13.25" bestFit="1" customWidth="1"/>
    <col min="169" max="170" width="16.875" bestFit="1" customWidth="1"/>
    <col min="171" max="171" width="14.625" bestFit="1" customWidth="1"/>
    <col min="172" max="172" width="16.625" bestFit="1" customWidth="1"/>
    <col min="173" max="174" width="15.875" bestFit="1" customWidth="1"/>
    <col min="175" max="175" width="16.625" bestFit="1" customWidth="1"/>
    <col min="176" max="176" width="11.25" bestFit="1" customWidth="1"/>
    <col min="177" max="177" width="13.25" bestFit="1" customWidth="1"/>
    <col min="178" max="178" width="11.125" bestFit="1" customWidth="1"/>
    <col min="179" max="179" width="11.25" bestFit="1" customWidth="1"/>
    <col min="180" max="180" width="13.875" bestFit="1" customWidth="1"/>
    <col min="181" max="182" width="11.25" bestFit="1" customWidth="1"/>
    <col min="183" max="183" width="9.375" bestFit="1" customWidth="1"/>
    <col min="184" max="184" width="9.5" bestFit="1" customWidth="1"/>
    <col min="185" max="185" width="72.5" bestFit="1" customWidth="1"/>
    <col min="186" max="186" width="7.5" customWidth="1"/>
    <col min="187" max="187" width="19.5" bestFit="1" customWidth="1"/>
    <col min="188" max="188" width="11.25" bestFit="1" customWidth="1"/>
    <col min="189" max="189" width="7.5" customWidth="1"/>
    <col min="190" max="192" width="11.25" bestFit="1" customWidth="1"/>
    <col min="193" max="193" width="9.5" bestFit="1" customWidth="1"/>
    <col min="194" max="194" width="11.25" bestFit="1" customWidth="1"/>
    <col min="195" max="195" width="14.625" bestFit="1" customWidth="1"/>
    <col min="196" max="196" width="15.25" bestFit="1" customWidth="1"/>
    <col min="197" max="197" width="15" bestFit="1" customWidth="1"/>
    <col min="198" max="198" width="13.25" bestFit="1" customWidth="1"/>
    <col min="199" max="199" width="17.375" bestFit="1" customWidth="1"/>
    <col min="200" max="200" width="9.375" bestFit="1" customWidth="1"/>
    <col min="201" max="201" width="13.25" bestFit="1" customWidth="1"/>
    <col min="202" max="204" width="9.375" bestFit="1" customWidth="1"/>
    <col min="205" max="205" width="11.25" bestFit="1" customWidth="1"/>
    <col min="206" max="206" width="7.5" customWidth="1"/>
    <col min="207" max="207" width="9.375" bestFit="1" customWidth="1"/>
    <col min="208" max="208" width="8.125" bestFit="1" customWidth="1"/>
    <col min="209" max="209" width="81" bestFit="1" customWidth="1"/>
    <col min="210" max="210" width="7.5" customWidth="1"/>
    <col min="211" max="211" width="59.875" bestFit="1" customWidth="1"/>
    <col min="212" max="212" width="11.25" bestFit="1" customWidth="1"/>
    <col min="213" max="213" width="17.375" bestFit="1" customWidth="1"/>
    <col min="214" max="214" width="19.25" bestFit="1" customWidth="1"/>
    <col min="215" max="215" width="5.5" bestFit="1" customWidth="1"/>
    <col min="216" max="216" width="9.5" bestFit="1" customWidth="1"/>
    <col min="217" max="217" width="12.875" bestFit="1" customWidth="1"/>
    <col min="218" max="218" width="11" bestFit="1" customWidth="1"/>
    <col min="219" max="219" width="15" bestFit="1" customWidth="1"/>
    <col min="220" max="220" width="13.875" bestFit="1" customWidth="1"/>
    <col min="221" max="221" width="16.25" bestFit="1" customWidth="1"/>
    <col min="222" max="222" width="11.625" bestFit="1" customWidth="1"/>
    <col min="223" max="223" width="17.875" bestFit="1" customWidth="1"/>
    <col min="224" max="224" width="20.375" bestFit="1" customWidth="1"/>
    <col min="225" max="225" width="9.5" bestFit="1" customWidth="1"/>
    <col min="226" max="226" width="13.25" bestFit="1" customWidth="1"/>
    <col min="227" max="227" width="11.25" bestFit="1" customWidth="1"/>
    <col min="228" max="228" width="9.5" bestFit="1" customWidth="1"/>
    <col min="229" max="230" width="13.25" bestFit="1" customWidth="1"/>
    <col min="231" max="231" width="12.5" bestFit="1" customWidth="1"/>
    <col min="232" max="232" width="13.25" bestFit="1" customWidth="1"/>
    <col min="233" max="234" width="16.875" bestFit="1" customWidth="1"/>
    <col min="235" max="235" width="14.625" bestFit="1" customWidth="1"/>
    <col min="236" max="236" width="16.625" bestFit="1" customWidth="1"/>
    <col min="237" max="238" width="15.875" bestFit="1" customWidth="1"/>
    <col min="239" max="239" width="16.625" bestFit="1" customWidth="1"/>
    <col min="240" max="240" width="11.25" bestFit="1" customWidth="1"/>
  </cols>
  <sheetData>
    <row r="1" spans="1:33">
      <c r="A1" t="s">
        <v>971</v>
      </c>
      <c r="B1" t="s">
        <v>972</v>
      </c>
      <c r="C1" t="s">
        <v>973</v>
      </c>
      <c r="D1" t="s">
        <v>974</v>
      </c>
      <c r="E1" t="s">
        <v>975</v>
      </c>
      <c r="F1" t="s">
        <v>1602</v>
      </c>
      <c r="G1" t="s">
        <v>1603</v>
      </c>
      <c r="H1" t="s">
        <v>1604</v>
      </c>
      <c r="I1" t="s">
        <v>1605</v>
      </c>
      <c r="J1" t="s">
        <v>1606</v>
      </c>
      <c r="K1" t="s">
        <v>3226</v>
      </c>
      <c r="L1" t="s">
        <v>3227</v>
      </c>
      <c r="M1" t="s">
        <v>3228</v>
      </c>
      <c r="N1" t="s">
        <v>3229</v>
      </c>
      <c r="O1" t="s">
        <v>1607</v>
      </c>
      <c r="P1" t="s">
        <v>1608</v>
      </c>
      <c r="Q1" t="s">
        <v>1609</v>
      </c>
      <c r="R1" t="s">
        <v>1610</v>
      </c>
      <c r="S1" t="s">
        <v>1613</v>
      </c>
      <c r="T1" t="s">
        <v>1611</v>
      </c>
      <c r="U1" t="s">
        <v>1612</v>
      </c>
      <c r="V1" t="s">
        <v>1614</v>
      </c>
      <c r="W1" t="s">
        <v>1615</v>
      </c>
      <c r="X1" t="s">
        <v>1616</v>
      </c>
      <c r="Y1" t="s">
        <v>976</v>
      </c>
      <c r="Z1" t="s">
        <v>977</v>
      </c>
      <c r="AA1" t="s">
        <v>1617</v>
      </c>
      <c r="AB1" t="s">
        <v>1618</v>
      </c>
      <c r="AC1" t="s">
        <v>978</v>
      </c>
      <c r="AD1" t="s">
        <v>979</v>
      </c>
      <c r="AE1" t="s">
        <v>980</v>
      </c>
      <c r="AF1" t="s">
        <v>1619</v>
      </c>
      <c r="AG1" t="s">
        <v>1620</v>
      </c>
    </row>
    <row r="2" spans="1:33">
      <c r="A2" s="73">
        <v>1</v>
      </c>
      <c r="B2" s="73" t="s">
        <v>1621</v>
      </c>
      <c r="C2" s="73" t="s">
        <v>1622</v>
      </c>
      <c r="D2" s="73" t="s">
        <v>981</v>
      </c>
      <c r="E2" s="73" t="s">
        <v>982</v>
      </c>
      <c r="F2">
        <v>1</v>
      </c>
      <c r="G2" s="73"/>
      <c r="H2" s="73"/>
      <c r="I2" s="73"/>
      <c r="J2" s="73"/>
      <c r="K2">
        <v>52</v>
      </c>
      <c r="L2">
        <v>52</v>
      </c>
      <c r="M2">
        <v>0</v>
      </c>
      <c r="N2">
        <v>52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52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</row>
    <row r="3" spans="1:33">
      <c r="A3" s="73">
        <v>2</v>
      </c>
      <c r="B3" s="73" t="s">
        <v>1623</v>
      </c>
      <c r="C3" s="73" t="s">
        <v>1624</v>
      </c>
      <c r="D3" s="73" t="s">
        <v>1625</v>
      </c>
      <c r="E3" s="73" t="s">
        <v>982</v>
      </c>
      <c r="F3">
        <v>1</v>
      </c>
      <c r="G3" s="73"/>
      <c r="H3" s="73"/>
      <c r="I3" s="73"/>
      <c r="J3" s="73"/>
      <c r="K3">
        <v>2</v>
      </c>
      <c r="L3">
        <v>2</v>
      </c>
      <c r="M3">
        <v>0</v>
      </c>
      <c r="N3">
        <v>2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2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</row>
    <row r="4" spans="1:33">
      <c r="A4" s="73">
        <v>3</v>
      </c>
      <c r="B4" s="73" t="s">
        <v>983</v>
      </c>
      <c r="C4" s="73" t="s">
        <v>984</v>
      </c>
      <c r="D4" s="73" t="s">
        <v>981</v>
      </c>
      <c r="E4" s="73" t="s">
        <v>985</v>
      </c>
      <c r="F4">
        <v>1</v>
      </c>
      <c r="G4" s="73"/>
      <c r="H4" s="73"/>
      <c r="I4" s="73"/>
      <c r="J4" s="73"/>
      <c r="K4">
        <v>9887</v>
      </c>
      <c r="L4">
        <v>9813</v>
      </c>
      <c r="M4">
        <v>0</v>
      </c>
      <c r="N4">
        <v>9813</v>
      </c>
      <c r="O4">
        <v>2137</v>
      </c>
      <c r="P4">
        <v>1362.3333333329999</v>
      </c>
      <c r="Q4">
        <v>627.91666666599997</v>
      </c>
      <c r="R4">
        <v>310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9813</v>
      </c>
      <c r="Z4">
        <v>74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</row>
    <row r="5" spans="1:33">
      <c r="A5" s="73">
        <v>4</v>
      </c>
      <c r="B5" s="73" t="s">
        <v>1626</v>
      </c>
      <c r="C5" s="73" t="s">
        <v>1627</v>
      </c>
      <c r="D5" s="73" t="s">
        <v>981</v>
      </c>
      <c r="E5" s="73" t="s">
        <v>982</v>
      </c>
      <c r="F5">
        <v>1</v>
      </c>
      <c r="G5" s="73"/>
      <c r="H5" s="73"/>
      <c r="I5" s="73"/>
      <c r="J5" s="73"/>
      <c r="K5">
        <v>990</v>
      </c>
      <c r="L5">
        <v>990</v>
      </c>
      <c r="M5">
        <v>0</v>
      </c>
      <c r="N5">
        <v>990</v>
      </c>
      <c r="O5">
        <v>313</v>
      </c>
      <c r="P5">
        <v>124.333333333</v>
      </c>
      <c r="Q5">
        <v>119.416666666</v>
      </c>
      <c r="R5">
        <v>735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990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</row>
    <row r="6" spans="1:33">
      <c r="A6" s="73">
        <v>5</v>
      </c>
      <c r="B6" s="73" t="s">
        <v>1628</v>
      </c>
      <c r="C6" s="73" t="s">
        <v>1629</v>
      </c>
      <c r="D6" s="73" t="s">
        <v>981</v>
      </c>
      <c r="E6" s="73" t="s">
        <v>982</v>
      </c>
      <c r="F6">
        <v>1</v>
      </c>
      <c r="G6" s="73"/>
      <c r="H6" s="73"/>
      <c r="I6" s="73"/>
      <c r="J6" s="73"/>
      <c r="K6">
        <v>857</v>
      </c>
      <c r="L6">
        <v>857</v>
      </c>
      <c r="M6">
        <v>0</v>
      </c>
      <c r="N6">
        <v>857</v>
      </c>
      <c r="O6">
        <v>3943</v>
      </c>
      <c r="P6">
        <v>1314.3333333329999</v>
      </c>
      <c r="Q6">
        <v>563</v>
      </c>
      <c r="R6">
        <v>650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857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</row>
    <row r="7" spans="1:33">
      <c r="A7" s="73">
        <v>6</v>
      </c>
      <c r="B7" s="73" t="s">
        <v>986</v>
      </c>
      <c r="C7" s="73" t="s">
        <v>987</v>
      </c>
      <c r="D7" s="73" t="s">
        <v>981</v>
      </c>
      <c r="E7" s="73" t="s">
        <v>982</v>
      </c>
      <c r="F7">
        <v>1</v>
      </c>
      <c r="G7" s="73"/>
      <c r="H7" s="73"/>
      <c r="I7" s="73"/>
      <c r="J7" s="73"/>
      <c r="K7">
        <v>5101</v>
      </c>
      <c r="L7">
        <v>5101</v>
      </c>
      <c r="M7">
        <v>200</v>
      </c>
      <c r="N7">
        <v>4901</v>
      </c>
      <c r="O7">
        <v>4687</v>
      </c>
      <c r="P7">
        <v>4299.6666666660003</v>
      </c>
      <c r="Q7">
        <v>1776</v>
      </c>
      <c r="R7">
        <v>460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5101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</row>
    <row r="8" spans="1:33">
      <c r="A8" s="73">
        <v>7</v>
      </c>
      <c r="B8" s="73" t="s">
        <v>1630</v>
      </c>
      <c r="C8" s="73" t="s">
        <v>1631</v>
      </c>
      <c r="D8" s="73" t="s">
        <v>981</v>
      </c>
      <c r="E8" s="73" t="s">
        <v>982</v>
      </c>
      <c r="F8">
        <v>1</v>
      </c>
      <c r="G8" s="73"/>
      <c r="H8" s="73"/>
      <c r="I8" s="73"/>
      <c r="J8" s="73"/>
      <c r="K8">
        <v>626</v>
      </c>
      <c r="L8">
        <v>626</v>
      </c>
      <c r="M8">
        <v>0</v>
      </c>
      <c r="N8">
        <v>626</v>
      </c>
      <c r="O8">
        <v>5074</v>
      </c>
      <c r="P8">
        <v>2591.3333333330002</v>
      </c>
      <c r="Q8">
        <v>1104.75</v>
      </c>
      <c r="R8">
        <v>460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626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</row>
    <row r="9" spans="1:33">
      <c r="A9" s="73">
        <v>8</v>
      </c>
      <c r="B9" s="73" t="s">
        <v>1632</v>
      </c>
      <c r="C9" s="73" t="s">
        <v>1633</v>
      </c>
      <c r="D9" s="73" t="s">
        <v>981</v>
      </c>
      <c r="E9" s="73" t="s">
        <v>982</v>
      </c>
      <c r="F9">
        <v>1</v>
      </c>
      <c r="G9" s="73"/>
      <c r="H9" s="73"/>
      <c r="I9" s="73"/>
      <c r="J9" s="73"/>
      <c r="K9">
        <v>1725</v>
      </c>
      <c r="L9">
        <v>1725</v>
      </c>
      <c r="M9">
        <v>0</v>
      </c>
      <c r="N9">
        <v>1725</v>
      </c>
      <c r="O9">
        <v>2605</v>
      </c>
      <c r="P9">
        <v>1168.3333333329999</v>
      </c>
      <c r="Q9">
        <v>525.41666666599997</v>
      </c>
      <c r="R9">
        <v>495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1725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  <c r="AG9">
        <v>0</v>
      </c>
    </row>
    <row r="10" spans="1:33">
      <c r="A10" s="73">
        <v>9</v>
      </c>
      <c r="B10" s="73" t="s">
        <v>1634</v>
      </c>
      <c r="C10" s="73" t="s">
        <v>1635</v>
      </c>
      <c r="D10" s="73" t="s">
        <v>981</v>
      </c>
      <c r="E10" s="73" t="s">
        <v>982</v>
      </c>
      <c r="F10">
        <v>1</v>
      </c>
      <c r="G10" s="73"/>
      <c r="H10" s="73"/>
      <c r="I10" s="73"/>
      <c r="J10" s="73"/>
      <c r="K10">
        <v>500</v>
      </c>
      <c r="L10">
        <v>500</v>
      </c>
      <c r="M10">
        <v>0</v>
      </c>
      <c r="N10">
        <v>500</v>
      </c>
      <c r="O10">
        <v>0</v>
      </c>
      <c r="P10">
        <v>400</v>
      </c>
      <c r="Q10">
        <v>100</v>
      </c>
      <c r="R10">
        <v>530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500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</row>
    <row r="11" spans="1:33">
      <c r="A11" s="73">
        <v>10</v>
      </c>
      <c r="B11" s="73" t="s">
        <v>1636</v>
      </c>
      <c r="C11" s="73" t="s">
        <v>1637</v>
      </c>
      <c r="D11" s="73" t="s">
        <v>981</v>
      </c>
      <c r="E11" s="73" t="s">
        <v>982</v>
      </c>
      <c r="F11">
        <v>1</v>
      </c>
      <c r="G11" s="73"/>
      <c r="H11" s="73"/>
      <c r="I11" s="73"/>
      <c r="J11" s="73"/>
      <c r="K11">
        <v>22</v>
      </c>
      <c r="L11">
        <v>22</v>
      </c>
      <c r="M11">
        <v>0</v>
      </c>
      <c r="N11">
        <v>22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22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</row>
    <row r="12" spans="1:33">
      <c r="A12" s="73">
        <v>11</v>
      </c>
      <c r="B12" s="73" t="s">
        <v>1638</v>
      </c>
      <c r="C12" s="73" t="s">
        <v>1639</v>
      </c>
      <c r="D12" s="73" t="s">
        <v>1625</v>
      </c>
      <c r="E12" s="73" t="s">
        <v>982</v>
      </c>
      <c r="F12">
        <v>1</v>
      </c>
      <c r="G12" s="73"/>
      <c r="H12" s="73"/>
      <c r="I12" s="73"/>
      <c r="J12" s="73"/>
      <c r="K12">
        <v>725</v>
      </c>
      <c r="L12">
        <v>725</v>
      </c>
      <c r="M12">
        <v>12</v>
      </c>
      <c r="N12">
        <v>713</v>
      </c>
      <c r="O12">
        <v>445</v>
      </c>
      <c r="P12">
        <v>221.666666666</v>
      </c>
      <c r="Q12">
        <v>81.75</v>
      </c>
      <c r="R12">
        <v>3650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725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</row>
    <row r="13" spans="1:33">
      <c r="A13" s="73">
        <v>12</v>
      </c>
      <c r="B13" s="73" t="s">
        <v>1640</v>
      </c>
      <c r="C13" s="73" t="s">
        <v>1641</v>
      </c>
      <c r="D13" s="73" t="s">
        <v>1625</v>
      </c>
      <c r="E13" s="73" t="s">
        <v>982</v>
      </c>
      <c r="F13">
        <v>1</v>
      </c>
      <c r="G13" s="73"/>
      <c r="H13" s="73"/>
      <c r="I13" s="73"/>
      <c r="J13" s="73"/>
      <c r="K13">
        <v>603</v>
      </c>
      <c r="L13">
        <v>603</v>
      </c>
      <c r="M13">
        <v>0</v>
      </c>
      <c r="N13">
        <v>603</v>
      </c>
      <c r="O13">
        <v>218</v>
      </c>
      <c r="P13">
        <v>87.333333332999999</v>
      </c>
      <c r="Q13">
        <v>38</v>
      </c>
      <c r="R13">
        <v>4500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603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</row>
    <row r="14" spans="1:33">
      <c r="A14" s="73">
        <v>13</v>
      </c>
      <c r="B14" s="73" t="s">
        <v>1642</v>
      </c>
      <c r="C14" s="73" t="s">
        <v>1643</v>
      </c>
      <c r="D14" s="73" t="s">
        <v>1625</v>
      </c>
      <c r="E14" s="73" t="s">
        <v>982</v>
      </c>
      <c r="F14">
        <v>1</v>
      </c>
      <c r="G14" s="73"/>
      <c r="H14" s="73"/>
      <c r="I14" s="73"/>
      <c r="J14" s="73"/>
      <c r="K14">
        <v>174</v>
      </c>
      <c r="L14">
        <v>174</v>
      </c>
      <c r="M14">
        <v>0</v>
      </c>
      <c r="N14">
        <v>174</v>
      </c>
      <c r="O14">
        <v>0</v>
      </c>
      <c r="P14">
        <v>0</v>
      </c>
      <c r="Q14">
        <v>1</v>
      </c>
      <c r="R14">
        <v>4700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174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</row>
    <row r="15" spans="1:33">
      <c r="A15" s="73">
        <v>14</v>
      </c>
      <c r="B15" s="73" t="s">
        <v>3019</v>
      </c>
      <c r="C15" s="73" t="s">
        <v>3020</v>
      </c>
      <c r="D15" s="73" t="s">
        <v>1625</v>
      </c>
      <c r="E15" s="73" t="s">
        <v>982</v>
      </c>
      <c r="F15">
        <v>1</v>
      </c>
      <c r="G15" s="73"/>
      <c r="H15" s="73"/>
      <c r="I15" s="73"/>
      <c r="J15" s="73"/>
      <c r="K15">
        <v>348</v>
      </c>
      <c r="L15">
        <v>348</v>
      </c>
      <c r="M15">
        <v>0</v>
      </c>
      <c r="N15">
        <v>348</v>
      </c>
      <c r="O15">
        <v>80</v>
      </c>
      <c r="P15">
        <v>26.666666666000001</v>
      </c>
      <c r="Q15">
        <v>37</v>
      </c>
      <c r="R15">
        <v>3500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348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</row>
    <row r="16" spans="1:33">
      <c r="A16" s="73">
        <v>15</v>
      </c>
      <c r="B16" s="73" t="s">
        <v>1644</v>
      </c>
      <c r="C16" s="73" t="s">
        <v>1645</v>
      </c>
      <c r="D16" s="73" t="s">
        <v>1625</v>
      </c>
      <c r="E16" s="73" t="s">
        <v>982</v>
      </c>
      <c r="F16">
        <v>1</v>
      </c>
      <c r="G16" s="73"/>
      <c r="H16" s="73"/>
      <c r="I16" s="73"/>
      <c r="J16" s="73"/>
      <c r="K16">
        <v>134</v>
      </c>
      <c r="L16">
        <v>142</v>
      </c>
      <c r="M16">
        <v>24</v>
      </c>
      <c r="N16">
        <v>118</v>
      </c>
      <c r="O16">
        <v>628</v>
      </c>
      <c r="P16">
        <v>213.33333333300001</v>
      </c>
      <c r="Q16">
        <v>63.333333332999999</v>
      </c>
      <c r="R16">
        <v>3600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142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-8</v>
      </c>
      <c r="AF16">
        <v>0</v>
      </c>
      <c r="AG16">
        <v>0</v>
      </c>
    </row>
    <row r="17" spans="1:33">
      <c r="A17" s="73">
        <v>16</v>
      </c>
      <c r="B17" s="73" t="s">
        <v>1646</v>
      </c>
      <c r="C17" s="73" t="s">
        <v>1647</v>
      </c>
      <c r="D17" s="73" t="s">
        <v>1625</v>
      </c>
      <c r="E17" s="73" t="s">
        <v>982</v>
      </c>
      <c r="F17">
        <v>1</v>
      </c>
      <c r="G17" s="73"/>
      <c r="H17" s="73"/>
      <c r="I17" s="73"/>
      <c r="J17" s="73"/>
      <c r="K17">
        <v>8</v>
      </c>
      <c r="L17">
        <v>691</v>
      </c>
      <c r="M17">
        <v>0</v>
      </c>
      <c r="N17">
        <v>691</v>
      </c>
      <c r="O17">
        <v>976</v>
      </c>
      <c r="P17">
        <v>365.33333333299998</v>
      </c>
      <c r="Q17">
        <v>145.33333333300001</v>
      </c>
      <c r="R17">
        <v>3600</v>
      </c>
      <c r="S17">
        <v>0</v>
      </c>
      <c r="T17">
        <v>0</v>
      </c>
      <c r="U17">
        <v>0</v>
      </c>
      <c r="V17">
        <v>0</v>
      </c>
      <c r="W17">
        <v>0</v>
      </c>
      <c r="X17">
        <v>0</v>
      </c>
      <c r="Y17">
        <v>691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-683</v>
      </c>
      <c r="AF17">
        <v>0</v>
      </c>
      <c r="AG17">
        <v>0</v>
      </c>
    </row>
    <row r="18" spans="1:33">
      <c r="A18" s="73">
        <v>17</v>
      </c>
      <c r="B18" s="73" t="s">
        <v>1648</v>
      </c>
      <c r="C18" s="73" t="s">
        <v>1649</v>
      </c>
      <c r="D18" s="73" t="s">
        <v>1625</v>
      </c>
      <c r="E18" s="73" t="s">
        <v>982</v>
      </c>
      <c r="F18">
        <v>1</v>
      </c>
      <c r="G18" s="73"/>
      <c r="H18" s="73"/>
      <c r="I18" s="73"/>
      <c r="J18" s="73"/>
      <c r="K18">
        <v>70</v>
      </c>
      <c r="L18">
        <v>70</v>
      </c>
      <c r="M18">
        <v>0</v>
      </c>
      <c r="N18">
        <v>70</v>
      </c>
      <c r="O18">
        <v>592</v>
      </c>
      <c r="P18">
        <v>277.33333333299998</v>
      </c>
      <c r="Q18">
        <v>113.333333333</v>
      </c>
      <c r="R18">
        <v>4200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70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</row>
    <row r="19" spans="1:33">
      <c r="A19" s="73">
        <v>18</v>
      </c>
      <c r="B19" s="73" t="s">
        <v>1650</v>
      </c>
      <c r="C19" s="73" t="s">
        <v>1651</v>
      </c>
      <c r="D19" s="73" t="s">
        <v>1625</v>
      </c>
      <c r="E19" s="73" t="s">
        <v>982</v>
      </c>
      <c r="F19">
        <v>1</v>
      </c>
      <c r="G19" s="73"/>
      <c r="H19" s="73"/>
      <c r="I19" s="73"/>
      <c r="J19" s="73"/>
      <c r="K19">
        <v>449</v>
      </c>
      <c r="L19">
        <v>449</v>
      </c>
      <c r="M19">
        <v>12</v>
      </c>
      <c r="N19">
        <v>437</v>
      </c>
      <c r="O19">
        <v>318</v>
      </c>
      <c r="P19">
        <v>106</v>
      </c>
      <c r="Q19">
        <v>36.5</v>
      </c>
      <c r="R19">
        <v>4800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449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</row>
    <row r="20" spans="1:33">
      <c r="A20" s="73">
        <v>19</v>
      </c>
      <c r="B20" s="73" t="s">
        <v>1652</v>
      </c>
      <c r="C20" s="73" t="s">
        <v>1653</v>
      </c>
      <c r="D20" s="73" t="s">
        <v>1625</v>
      </c>
      <c r="E20" s="73" t="s">
        <v>982</v>
      </c>
      <c r="F20">
        <v>1</v>
      </c>
      <c r="G20" s="73"/>
      <c r="H20" s="73"/>
      <c r="I20" s="73"/>
      <c r="J20" s="73"/>
      <c r="K20">
        <v>1081</v>
      </c>
      <c r="L20">
        <v>1081</v>
      </c>
      <c r="M20">
        <v>0</v>
      </c>
      <c r="N20">
        <v>1081</v>
      </c>
      <c r="O20">
        <v>366</v>
      </c>
      <c r="P20">
        <v>124</v>
      </c>
      <c r="Q20">
        <v>101.333333333</v>
      </c>
      <c r="R20">
        <v>4800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1081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</row>
    <row r="21" spans="1:33">
      <c r="A21" s="73">
        <v>20</v>
      </c>
      <c r="B21" s="73" t="s">
        <v>3021</v>
      </c>
      <c r="C21" s="73" t="s">
        <v>3022</v>
      </c>
      <c r="D21" s="73" t="s">
        <v>1625</v>
      </c>
      <c r="E21" s="73" t="s">
        <v>982</v>
      </c>
      <c r="F21">
        <v>1</v>
      </c>
      <c r="G21" s="73"/>
      <c r="H21" s="73"/>
      <c r="I21" s="73"/>
      <c r="J21" s="73"/>
      <c r="K21">
        <v>216</v>
      </c>
      <c r="L21">
        <v>216</v>
      </c>
      <c r="M21">
        <v>0</v>
      </c>
      <c r="N21">
        <v>216</v>
      </c>
      <c r="O21">
        <v>480</v>
      </c>
      <c r="P21">
        <v>160</v>
      </c>
      <c r="Q21">
        <v>40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216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0</v>
      </c>
      <c r="AG21">
        <v>0</v>
      </c>
    </row>
    <row r="22" spans="1:33">
      <c r="A22" s="73">
        <v>21</v>
      </c>
      <c r="B22" s="73" t="s">
        <v>3023</v>
      </c>
      <c r="C22" s="73" t="s">
        <v>3024</v>
      </c>
      <c r="D22" s="73" t="s">
        <v>1625</v>
      </c>
      <c r="E22" s="73" t="s">
        <v>982</v>
      </c>
      <c r="F22">
        <v>1</v>
      </c>
      <c r="G22" s="73"/>
      <c r="H22" s="73"/>
      <c r="I22" s="73"/>
      <c r="J22" s="73"/>
      <c r="K22">
        <v>279</v>
      </c>
      <c r="L22">
        <v>238</v>
      </c>
      <c r="M22">
        <v>0</v>
      </c>
      <c r="N22">
        <v>238</v>
      </c>
      <c r="O22">
        <v>1721</v>
      </c>
      <c r="P22">
        <v>573.66666666599997</v>
      </c>
      <c r="Q22">
        <v>143.416666666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238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41</v>
      </c>
      <c r="AG22">
        <v>0</v>
      </c>
    </row>
    <row r="23" spans="1:33">
      <c r="A23" s="73">
        <v>22</v>
      </c>
      <c r="B23" s="73" t="s">
        <v>1654</v>
      </c>
      <c r="C23" s="73" t="s">
        <v>1655</v>
      </c>
      <c r="D23" s="73"/>
      <c r="E23" s="73" t="s">
        <v>982</v>
      </c>
      <c r="F23">
        <v>1</v>
      </c>
      <c r="G23" s="73"/>
      <c r="H23" s="73"/>
      <c r="I23" s="73"/>
      <c r="J23" s="73"/>
      <c r="K23">
        <v>200</v>
      </c>
      <c r="L23">
        <v>200</v>
      </c>
      <c r="M23">
        <v>0</v>
      </c>
      <c r="N23">
        <v>200</v>
      </c>
      <c r="O23">
        <v>0</v>
      </c>
      <c r="P23">
        <v>33.333333332999999</v>
      </c>
      <c r="Q23">
        <v>58.333333332999999</v>
      </c>
      <c r="R23">
        <v>0</v>
      </c>
      <c r="S23">
        <v>0</v>
      </c>
      <c r="T23">
        <v>0</v>
      </c>
      <c r="U23">
        <v>0</v>
      </c>
      <c r="V23">
        <v>0</v>
      </c>
      <c r="W23">
        <v>0</v>
      </c>
      <c r="X23">
        <v>0</v>
      </c>
      <c r="Y23">
        <v>200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0</v>
      </c>
      <c r="AG23">
        <v>0</v>
      </c>
    </row>
    <row r="24" spans="1:33">
      <c r="A24" s="73">
        <v>23</v>
      </c>
      <c r="B24" s="73" t="s">
        <v>1656</v>
      </c>
      <c r="C24" s="73" t="s">
        <v>1657</v>
      </c>
      <c r="D24" s="73" t="s">
        <v>981</v>
      </c>
      <c r="E24" s="73" t="s">
        <v>982</v>
      </c>
      <c r="F24">
        <v>1</v>
      </c>
      <c r="G24" s="73"/>
      <c r="H24" s="73"/>
      <c r="I24" s="73"/>
      <c r="J24" s="73"/>
      <c r="K24">
        <v>25</v>
      </c>
      <c r="L24">
        <v>25</v>
      </c>
      <c r="M24">
        <v>0</v>
      </c>
      <c r="N24">
        <v>25</v>
      </c>
      <c r="O24">
        <v>1715</v>
      </c>
      <c r="P24">
        <v>658.33333333300004</v>
      </c>
      <c r="Q24">
        <v>312.33333333299998</v>
      </c>
      <c r="R24">
        <v>877</v>
      </c>
      <c r="S24">
        <v>0</v>
      </c>
      <c r="T24">
        <v>0</v>
      </c>
      <c r="U24">
        <v>0</v>
      </c>
      <c r="V24">
        <v>0</v>
      </c>
      <c r="W24">
        <v>0</v>
      </c>
      <c r="X24">
        <v>0</v>
      </c>
      <c r="Y24">
        <v>25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0</v>
      </c>
      <c r="AG24">
        <v>0</v>
      </c>
    </row>
    <row r="25" spans="1:33">
      <c r="A25" s="73">
        <v>24</v>
      </c>
      <c r="B25" s="73" t="s">
        <v>1658</v>
      </c>
      <c r="C25" s="73" t="s">
        <v>1659</v>
      </c>
      <c r="D25" s="73" t="s">
        <v>981</v>
      </c>
      <c r="E25" s="73" t="s">
        <v>985</v>
      </c>
      <c r="F25">
        <v>1</v>
      </c>
      <c r="G25" s="73"/>
      <c r="H25" s="73"/>
      <c r="I25" s="73"/>
      <c r="J25" s="73"/>
      <c r="K25">
        <v>33</v>
      </c>
      <c r="L25">
        <v>33</v>
      </c>
      <c r="M25">
        <v>0</v>
      </c>
      <c r="N25">
        <v>33</v>
      </c>
      <c r="O25">
        <v>0</v>
      </c>
      <c r="P25">
        <v>0</v>
      </c>
      <c r="Q25">
        <v>0</v>
      </c>
      <c r="R25">
        <v>440</v>
      </c>
      <c r="S25">
        <v>0</v>
      </c>
      <c r="T25">
        <v>0</v>
      </c>
      <c r="U25">
        <v>0</v>
      </c>
      <c r="V25">
        <v>0</v>
      </c>
      <c r="W25">
        <v>0</v>
      </c>
      <c r="X25">
        <v>0</v>
      </c>
      <c r="Y25">
        <v>33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  <c r="AG25">
        <v>0</v>
      </c>
    </row>
    <row r="26" spans="1:33">
      <c r="A26" s="73">
        <v>25</v>
      </c>
      <c r="B26" s="73" t="s">
        <v>1660</v>
      </c>
      <c r="C26" s="73" t="s">
        <v>1661</v>
      </c>
      <c r="D26" s="73" t="s">
        <v>981</v>
      </c>
      <c r="E26" s="73" t="s">
        <v>982</v>
      </c>
      <c r="F26">
        <v>1</v>
      </c>
      <c r="G26" s="73"/>
      <c r="H26" s="73"/>
      <c r="I26" s="73"/>
      <c r="J26" s="73"/>
      <c r="K26">
        <v>1005</v>
      </c>
      <c r="L26">
        <v>1005</v>
      </c>
      <c r="M26">
        <v>0</v>
      </c>
      <c r="N26">
        <v>1005</v>
      </c>
      <c r="O26">
        <v>3795</v>
      </c>
      <c r="P26">
        <v>1265</v>
      </c>
      <c r="Q26">
        <v>570.25</v>
      </c>
      <c r="R26">
        <v>850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1005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0</v>
      </c>
      <c r="AG26">
        <v>0</v>
      </c>
    </row>
    <row r="27" spans="1:33">
      <c r="A27" s="73">
        <v>26</v>
      </c>
      <c r="B27" s="73" t="s">
        <v>988</v>
      </c>
      <c r="C27" s="73" t="s">
        <v>989</v>
      </c>
      <c r="D27" s="73" t="s">
        <v>981</v>
      </c>
      <c r="E27" s="73" t="s">
        <v>982</v>
      </c>
      <c r="F27">
        <v>1</v>
      </c>
      <c r="G27" s="73"/>
      <c r="H27" s="73"/>
      <c r="I27" s="73"/>
      <c r="J27" s="73"/>
      <c r="K27">
        <v>4848</v>
      </c>
      <c r="L27">
        <v>4748</v>
      </c>
      <c r="M27">
        <v>0</v>
      </c>
      <c r="N27">
        <v>4748</v>
      </c>
      <c r="O27">
        <v>4104</v>
      </c>
      <c r="P27">
        <v>2750.6666666659999</v>
      </c>
      <c r="Q27">
        <v>1270.75</v>
      </c>
      <c r="R27">
        <v>390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4748</v>
      </c>
      <c r="Z27">
        <v>100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0</v>
      </c>
      <c r="AG27">
        <v>0</v>
      </c>
    </row>
    <row r="28" spans="1:33">
      <c r="A28" s="73">
        <v>27</v>
      </c>
      <c r="B28" s="73" t="s">
        <v>1662</v>
      </c>
      <c r="C28" s="73" t="s">
        <v>1663</v>
      </c>
      <c r="D28" s="73"/>
      <c r="E28" s="73" t="s">
        <v>982</v>
      </c>
      <c r="F28">
        <v>1</v>
      </c>
      <c r="G28" s="73"/>
      <c r="H28" s="73"/>
      <c r="I28" s="73"/>
      <c r="J28" s="73"/>
      <c r="K28">
        <v>47</v>
      </c>
      <c r="L28">
        <v>47</v>
      </c>
      <c r="M28">
        <v>0</v>
      </c>
      <c r="N28">
        <v>47</v>
      </c>
      <c r="O28">
        <v>0</v>
      </c>
      <c r="P28">
        <v>0</v>
      </c>
      <c r="Q28">
        <v>79.416666665999998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47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0</v>
      </c>
      <c r="AG28">
        <v>0</v>
      </c>
    </row>
    <row r="29" spans="1:33">
      <c r="A29" s="73">
        <v>28</v>
      </c>
      <c r="B29" s="73" t="s">
        <v>1664</v>
      </c>
      <c r="C29" s="73" t="s">
        <v>1665</v>
      </c>
      <c r="D29" s="73" t="s">
        <v>981</v>
      </c>
      <c r="E29" s="73" t="s">
        <v>982</v>
      </c>
      <c r="F29">
        <v>1</v>
      </c>
      <c r="G29" s="73"/>
      <c r="H29" s="73"/>
      <c r="I29" s="73"/>
      <c r="J29" s="73"/>
      <c r="K29">
        <v>6600</v>
      </c>
      <c r="L29">
        <v>6600</v>
      </c>
      <c r="M29">
        <v>0</v>
      </c>
      <c r="N29">
        <v>6600</v>
      </c>
      <c r="O29">
        <v>2800</v>
      </c>
      <c r="P29">
        <v>1133.3333333329999</v>
      </c>
      <c r="Q29">
        <v>773.33333333300004</v>
      </c>
      <c r="R29">
        <v>350</v>
      </c>
      <c r="S29">
        <v>0</v>
      </c>
      <c r="T29">
        <v>0</v>
      </c>
      <c r="U29">
        <v>0</v>
      </c>
      <c r="V29">
        <v>0</v>
      </c>
      <c r="W29">
        <v>0</v>
      </c>
      <c r="X29">
        <v>0</v>
      </c>
      <c r="Y29">
        <v>6600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0</v>
      </c>
      <c r="AG29">
        <v>0</v>
      </c>
    </row>
    <row r="30" spans="1:33">
      <c r="A30" s="73">
        <v>29</v>
      </c>
      <c r="B30" s="73" t="s">
        <v>1666</v>
      </c>
      <c r="C30" s="73" t="s">
        <v>1667</v>
      </c>
      <c r="D30" s="73" t="s">
        <v>990</v>
      </c>
      <c r="E30" s="73" t="s">
        <v>985</v>
      </c>
      <c r="F30">
        <v>12</v>
      </c>
      <c r="G30" s="73" t="s">
        <v>1668</v>
      </c>
      <c r="H30" s="73" t="s">
        <v>1669</v>
      </c>
      <c r="I30" s="73" t="s">
        <v>1670</v>
      </c>
      <c r="J30" s="73" t="s">
        <v>1671</v>
      </c>
      <c r="K30">
        <v>484</v>
      </c>
      <c r="L30">
        <v>484</v>
      </c>
      <c r="M30">
        <v>3</v>
      </c>
      <c r="N30">
        <v>481</v>
      </c>
      <c r="O30">
        <v>18</v>
      </c>
      <c r="P30">
        <v>7</v>
      </c>
      <c r="Q30">
        <v>2.4166666659999998</v>
      </c>
      <c r="R30">
        <v>68000</v>
      </c>
      <c r="S30">
        <v>150000</v>
      </c>
      <c r="T30">
        <v>40800</v>
      </c>
      <c r="U30">
        <v>57800</v>
      </c>
      <c r="V30">
        <v>55000</v>
      </c>
      <c r="W30">
        <v>0</v>
      </c>
      <c r="X30">
        <v>0</v>
      </c>
      <c r="Y30">
        <v>484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0</v>
      </c>
      <c r="AG30">
        <v>0</v>
      </c>
    </row>
    <row r="31" spans="1:33">
      <c r="A31" s="73">
        <v>30</v>
      </c>
      <c r="B31" s="73" t="s">
        <v>1672</v>
      </c>
      <c r="C31" s="73" t="s">
        <v>1673</v>
      </c>
      <c r="D31" s="73" t="s">
        <v>990</v>
      </c>
      <c r="E31" s="73" t="s">
        <v>985</v>
      </c>
      <c r="F31">
        <v>12</v>
      </c>
      <c r="G31" s="73" t="s">
        <v>1674</v>
      </c>
      <c r="H31" s="73" t="s">
        <v>1675</v>
      </c>
      <c r="I31" s="73" t="s">
        <v>1670</v>
      </c>
      <c r="J31" s="73" t="s">
        <v>1676</v>
      </c>
      <c r="K31">
        <v>230</v>
      </c>
      <c r="L31">
        <v>230</v>
      </c>
      <c r="M31">
        <v>3</v>
      </c>
      <c r="N31">
        <v>227</v>
      </c>
      <c r="O31">
        <v>14</v>
      </c>
      <c r="P31">
        <v>8</v>
      </c>
      <c r="Q31">
        <v>4.0833333329999997</v>
      </c>
      <c r="R31">
        <v>130000</v>
      </c>
      <c r="S31">
        <v>280000</v>
      </c>
      <c r="T31">
        <v>84500</v>
      </c>
      <c r="U31">
        <v>117000</v>
      </c>
      <c r="V31">
        <v>126000</v>
      </c>
      <c r="W31">
        <v>0</v>
      </c>
      <c r="X31">
        <v>0</v>
      </c>
      <c r="Y31">
        <v>230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0</v>
      </c>
      <c r="AG31">
        <v>0</v>
      </c>
    </row>
    <row r="32" spans="1:33">
      <c r="A32" s="73">
        <v>31</v>
      </c>
      <c r="B32" s="73" t="s">
        <v>1677</v>
      </c>
      <c r="C32" s="73" t="s">
        <v>1678</v>
      </c>
      <c r="D32" s="73" t="s">
        <v>990</v>
      </c>
      <c r="E32" s="73" t="s">
        <v>985</v>
      </c>
      <c r="F32">
        <v>12</v>
      </c>
      <c r="G32" s="73" t="s">
        <v>1674</v>
      </c>
      <c r="H32" s="73" t="s">
        <v>1675</v>
      </c>
      <c r="I32" s="73" t="s">
        <v>1670</v>
      </c>
      <c r="J32" s="73" t="s">
        <v>1679</v>
      </c>
      <c r="K32">
        <v>100</v>
      </c>
      <c r="L32">
        <v>100</v>
      </c>
      <c r="M32">
        <v>0</v>
      </c>
      <c r="N32">
        <v>100</v>
      </c>
      <c r="O32">
        <v>2</v>
      </c>
      <c r="P32">
        <v>1.666666666</v>
      </c>
      <c r="Q32">
        <v>1.666666666</v>
      </c>
      <c r="R32">
        <v>275000</v>
      </c>
      <c r="S32">
        <v>600000</v>
      </c>
      <c r="T32">
        <v>0</v>
      </c>
      <c r="U32">
        <v>247500</v>
      </c>
      <c r="V32">
        <v>300000</v>
      </c>
      <c r="W32">
        <v>0</v>
      </c>
      <c r="X32">
        <v>0</v>
      </c>
      <c r="Y32">
        <v>100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0</v>
      </c>
      <c r="AG32">
        <v>0</v>
      </c>
    </row>
    <row r="33" spans="1:33">
      <c r="A33" s="73">
        <v>32</v>
      </c>
      <c r="B33" s="73" t="s">
        <v>1680</v>
      </c>
      <c r="C33" s="73" t="s">
        <v>1681</v>
      </c>
      <c r="D33" s="73" t="s">
        <v>990</v>
      </c>
      <c r="E33" s="73" t="s">
        <v>985</v>
      </c>
      <c r="F33">
        <v>12</v>
      </c>
      <c r="G33" s="73" t="s">
        <v>1674</v>
      </c>
      <c r="H33" s="73" t="s">
        <v>1675</v>
      </c>
      <c r="I33" s="73" t="s">
        <v>1670</v>
      </c>
      <c r="J33" s="73" t="s">
        <v>1682</v>
      </c>
      <c r="K33">
        <v>25</v>
      </c>
      <c r="L33">
        <v>25</v>
      </c>
      <c r="M33">
        <v>0</v>
      </c>
      <c r="N33">
        <v>25</v>
      </c>
      <c r="O33">
        <v>0</v>
      </c>
      <c r="P33">
        <v>0</v>
      </c>
      <c r="Q33">
        <v>0.41666666600000002</v>
      </c>
      <c r="R33">
        <v>200000</v>
      </c>
      <c r="S33">
        <v>440000</v>
      </c>
      <c r="T33">
        <v>0</v>
      </c>
      <c r="U33">
        <v>180000</v>
      </c>
      <c r="V33">
        <v>220000</v>
      </c>
      <c r="W33">
        <v>0</v>
      </c>
      <c r="X33">
        <v>0</v>
      </c>
      <c r="Y33">
        <v>25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0</v>
      </c>
      <c r="AG33">
        <v>0</v>
      </c>
    </row>
    <row r="34" spans="1:33">
      <c r="A34" s="73">
        <v>33</v>
      </c>
      <c r="B34" s="73" t="s">
        <v>991</v>
      </c>
      <c r="C34" s="73" t="s">
        <v>992</v>
      </c>
      <c r="D34" s="73" t="s">
        <v>990</v>
      </c>
      <c r="E34" s="73" t="s">
        <v>985</v>
      </c>
      <c r="F34">
        <v>6</v>
      </c>
      <c r="G34" s="73" t="s">
        <v>1683</v>
      </c>
      <c r="H34" s="73" t="s">
        <v>1684</v>
      </c>
      <c r="I34" s="73" t="s">
        <v>1670</v>
      </c>
      <c r="J34" s="73" t="s">
        <v>1402</v>
      </c>
      <c r="K34">
        <v>11</v>
      </c>
      <c r="L34">
        <v>11</v>
      </c>
      <c r="M34">
        <v>12</v>
      </c>
      <c r="N34">
        <v>-1</v>
      </c>
      <c r="O34">
        <v>0</v>
      </c>
      <c r="P34">
        <v>19.666666666000001</v>
      </c>
      <c r="Q34">
        <v>10.75</v>
      </c>
      <c r="R34">
        <v>178000</v>
      </c>
      <c r="S34">
        <v>392000</v>
      </c>
      <c r="T34">
        <v>99000</v>
      </c>
      <c r="U34">
        <v>160000</v>
      </c>
      <c r="V34">
        <v>150000</v>
      </c>
      <c r="W34">
        <v>0</v>
      </c>
      <c r="X34">
        <v>0</v>
      </c>
      <c r="Y34">
        <v>11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0</v>
      </c>
      <c r="AG34">
        <v>0</v>
      </c>
    </row>
    <row r="35" spans="1:33">
      <c r="A35" s="73">
        <v>34</v>
      </c>
      <c r="B35" s="73" t="s">
        <v>1685</v>
      </c>
      <c r="C35" s="73" t="s">
        <v>1686</v>
      </c>
      <c r="D35" s="73" t="s">
        <v>990</v>
      </c>
      <c r="E35" s="73" t="s">
        <v>985</v>
      </c>
      <c r="F35">
        <v>12</v>
      </c>
      <c r="G35" s="73" t="s">
        <v>1668</v>
      </c>
      <c r="H35" s="73" t="s">
        <v>1687</v>
      </c>
      <c r="I35" s="73" t="s">
        <v>1670</v>
      </c>
      <c r="J35" s="73" t="s">
        <v>1688</v>
      </c>
      <c r="K35">
        <v>505</v>
      </c>
      <c r="L35">
        <v>504</v>
      </c>
      <c r="M35">
        <v>0</v>
      </c>
      <c r="N35">
        <v>504</v>
      </c>
      <c r="O35">
        <v>15</v>
      </c>
      <c r="P35">
        <v>5</v>
      </c>
      <c r="Q35">
        <v>2.5</v>
      </c>
      <c r="R35">
        <v>63000</v>
      </c>
      <c r="S35">
        <v>140000</v>
      </c>
      <c r="T35">
        <v>44100</v>
      </c>
      <c r="U35">
        <v>53600</v>
      </c>
      <c r="V35">
        <v>70000</v>
      </c>
      <c r="W35">
        <v>0</v>
      </c>
      <c r="X35">
        <v>0</v>
      </c>
      <c r="Y35">
        <v>504</v>
      </c>
      <c r="Z35">
        <v>1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0</v>
      </c>
      <c r="AG35">
        <v>0</v>
      </c>
    </row>
    <row r="36" spans="1:33">
      <c r="A36" s="73">
        <v>35</v>
      </c>
      <c r="B36" s="73" t="s">
        <v>993</v>
      </c>
      <c r="C36" s="73" t="s">
        <v>994</v>
      </c>
      <c r="D36" s="73" t="s">
        <v>990</v>
      </c>
      <c r="E36" s="73" t="s">
        <v>985</v>
      </c>
      <c r="F36">
        <v>12</v>
      </c>
      <c r="G36" s="73" t="s">
        <v>1689</v>
      </c>
      <c r="H36" s="73" t="s">
        <v>1675</v>
      </c>
      <c r="I36" s="73" t="s">
        <v>1670</v>
      </c>
      <c r="J36" s="73" t="s">
        <v>1403</v>
      </c>
      <c r="K36">
        <v>4</v>
      </c>
      <c r="L36">
        <v>4</v>
      </c>
      <c r="M36">
        <v>0</v>
      </c>
      <c r="N36">
        <v>4</v>
      </c>
      <c r="O36">
        <v>2</v>
      </c>
      <c r="P36">
        <v>2.3333333330000001</v>
      </c>
      <c r="Q36">
        <v>2.25</v>
      </c>
      <c r="R36">
        <v>93000</v>
      </c>
      <c r="S36">
        <v>206000</v>
      </c>
      <c r="T36">
        <v>0</v>
      </c>
      <c r="U36">
        <v>79000</v>
      </c>
      <c r="V36">
        <v>103000</v>
      </c>
      <c r="W36">
        <v>0</v>
      </c>
      <c r="X36">
        <v>0</v>
      </c>
      <c r="Y36">
        <v>4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0</v>
      </c>
      <c r="AG36">
        <v>0</v>
      </c>
    </row>
    <row r="37" spans="1:33">
      <c r="A37" s="73">
        <v>36</v>
      </c>
      <c r="B37" s="73" t="s">
        <v>1690</v>
      </c>
      <c r="C37" s="73" t="s">
        <v>994</v>
      </c>
      <c r="D37" s="73" t="s">
        <v>990</v>
      </c>
      <c r="E37" s="73" t="s">
        <v>985</v>
      </c>
      <c r="F37">
        <v>12</v>
      </c>
      <c r="G37" s="73" t="s">
        <v>1674</v>
      </c>
      <c r="H37" s="73" t="s">
        <v>1675</v>
      </c>
      <c r="I37" s="73" t="s">
        <v>1670</v>
      </c>
      <c r="J37" s="73" t="s">
        <v>1403</v>
      </c>
      <c r="K37">
        <v>24</v>
      </c>
      <c r="L37">
        <v>25</v>
      </c>
      <c r="M37">
        <v>0</v>
      </c>
      <c r="N37">
        <v>25</v>
      </c>
      <c r="O37">
        <v>0</v>
      </c>
      <c r="P37">
        <v>13.333333333000001</v>
      </c>
      <c r="Q37">
        <v>3.5</v>
      </c>
      <c r="R37">
        <v>79000</v>
      </c>
      <c r="S37">
        <v>182000</v>
      </c>
      <c r="T37">
        <v>63200</v>
      </c>
      <c r="U37">
        <v>67200</v>
      </c>
      <c r="V37">
        <v>91000</v>
      </c>
      <c r="W37">
        <v>0</v>
      </c>
      <c r="X37">
        <v>0</v>
      </c>
      <c r="Y37">
        <v>25</v>
      </c>
      <c r="Z37">
        <v>0</v>
      </c>
      <c r="AA37">
        <v>0</v>
      </c>
      <c r="AB37">
        <v>0</v>
      </c>
      <c r="AC37">
        <v>-1</v>
      </c>
      <c r="AD37">
        <v>0</v>
      </c>
      <c r="AE37">
        <v>0</v>
      </c>
      <c r="AF37">
        <v>0</v>
      </c>
      <c r="AG37">
        <v>0</v>
      </c>
    </row>
    <row r="38" spans="1:33">
      <c r="A38" s="73">
        <v>37</v>
      </c>
      <c r="B38" s="73" t="s">
        <v>1691</v>
      </c>
      <c r="C38" s="73" t="s">
        <v>1692</v>
      </c>
      <c r="D38" s="73" t="s">
        <v>990</v>
      </c>
      <c r="E38" s="73" t="s">
        <v>985</v>
      </c>
      <c r="F38">
        <v>12</v>
      </c>
      <c r="G38" s="73" t="s">
        <v>1674</v>
      </c>
      <c r="H38" s="73" t="s">
        <v>1693</v>
      </c>
      <c r="I38" s="73" t="s">
        <v>1670</v>
      </c>
      <c r="J38" s="73" t="s">
        <v>1694</v>
      </c>
      <c r="K38">
        <v>91</v>
      </c>
      <c r="L38">
        <v>91</v>
      </c>
      <c r="M38">
        <v>0</v>
      </c>
      <c r="N38">
        <v>91</v>
      </c>
      <c r="O38">
        <v>0</v>
      </c>
      <c r="P38">
        <v>1</v>
      </c>
      <c r="Q38">
        <v>0.25</v>
      </c>
      <c r="R38">
        <v>120000</v>
      </c>
      <c r="S38">
        <v>264000</v>
      </c>
      <c r="T38">
        <v>96000</v>
      </c>
      <c r="U38">
        <v>108000</v>
      </c>
      <c r="V38">
        <v>132000</v>
      </c>
      <c r="W38">
        <v>0</v>
      </c>
      <c r="X38">
        <v>0</v>
      </c>
      <c r="Y38">
        <v>91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0</v>
      </c>
      <c r="AG38">
        <v>0</v>
      </c>
    </row>
    <row r="39" spans="1:33">
      <c r="A39" s="73">
        <v>38</v>
      </c>
      <c r="B39" s="73" t="s">
        <v>1695</v>
      </c>
      <c r="C39" s="73" t="s">
        <v>1696</v>
      </c>
      <c r="D39" s="73" t="s">
        <v>990</v>
      </c>
      <c r="E39" s="73" t="s">
        <v>985</v>
      </c>
      <c r="F39">
        <v>12</v>
      </c>
      <c r="G39" s="73" t="s">
        <v>1697</v>
      </c>
      <c r="H39" s="73" t="s">
        <v>1698</v>
      </c>
      <c r="I39" s="73" t="s">
        <v>1699</v>
      </c>
      <c r="J39" s="73" t="s">
        <v>1700</v>
      </c>
      <c r="K39">
        <v>9</v>
      </c>
      <c r="L39">
        <v>9</v>
      </c>
      <c r="M39">
        <v>0</v>
      </c>
      <c r="N39">
        <v>9</v>
      </c>
      <c r="O39">
        <v>0</v>
      </c>
      <c r="P39">
        <v>0</v>
      </c>
      <c r="Q39">
        <v>0</v>
      </c>
      <c r="R39">
        <v>35000</v>
      </c>
      <c r="S39">
        <v>64000</v>
      </c>
      <c r="T39">
        <v>0</v>
      </c>
      <c r="U39">
        <v>29800</v>
      </c>
      <c r="V39">
        <v>40000</v>
      </c>
      <c r="W39">
        <v>0</v>
      </c>
      <c r="X39">
        <v>0</v>
      </c>
      <c r="Y39">
        <v>9</v>
      </c>
      <c r="Z39">
        <v>0</v>
      </c>
      <c r="AA39">
        <v>0</v>
      </c>
      <c r="AB39">
        <v>0</v>
      </c>
      <c r="AC39">
        <v>0</v>
      </c>
      <c r="AD39">
        <v>0</v>
      </c>
      <c r="AE39">
        <v>0</v>
      </c>
      <c r="AF39">
        <v>0</v>
      </c>
      <c r="AG39">
        <v>0</v>
      </c>
    </row>
    <row r="40" spans="1:33">
      <c r="A40" s="73">
        <v>39</v>
      </c>
      <c r="B40" s="73" t="s">
        <v>1701</v>
      </c>
      <c r="C40" s="73" t="s">
        <v>1696</v>
      </c>
      <c r="D40" s="73" t="s">
        <v>990</v>
      </c>
      <c r="E40" s="73" t="s">
        <v>985</v>
      </c>
      <c r="F40">
        <v>6</v>
      </c>
      <c r="G40" s="73" t="s">
        <v>1702</v>
      </c>
      <c r="H40" s="73" t="s">
        <v>1698</v>
      </c>
      <c r="I40" s="73" t="s">
        <v>1699</v>
      </c>
      <c r="J40" s="73" t="s">
        <v>1700</v>
      </c>
      <c r="K40">
        <v>4</v>
      </c>
      <c r="L40">
        <v>4</v>
      </c>
      <c r="M40">
        <v>0</v>
      </c>
      <c r="N40">
        <v>4</v>
      </c>
      <c r="O40">
        <v>0</v>
      </c>
      <c r="P40">
        <v>0</v>
      </c>
      <c r="Q40">
        <v>0</v>
      </c>
      <c r="R40">
        <v>43000</v>
      </c>
      <c r="S40">
        <v>96000</v>
      </c>
      <c r="T40">
        <v>0</v>
      </c>
      <c r="U40">
        <v>36600</v>
      </c>
      <c r="V40">
        <v>48000</v>
      </c>
      <c r="W40">
        <v>0</v>
      </c>
      <c r="X40">
        <v>0</v>
      </c>
      <c r="Y40">
        <v>4</v>
      </c>
      <c r="Z40">
        <v>0</v>
      </c>
      <c r="AA40">
        <v>0</v>
      </c>
      <c r="AB40">
        <v>0</v>
      </c>
      <c r="AC40">
        <v>0</v>
      </c>
      <c r="AD40">
        <v>0</v>
      </c>
      <c r="AE40">
        <v>0</v>
      </c>
      <c r="AF40">
        <v>0</v>
      </c>
      <c r="AG40">
        <v>0</v>
      </c>
    </row>
    <row r="41" spans="1:33">
      <c r="A41" s="73">
        <v>40</v>
      </c>
      <c r="B41" s="73" t="s">
        <v>3025</v>
      </c>
      <c r="C41" s="73" t="s">
        <v>995</v>
      </c>
      <c r="D41" s="73" t="s">
        <v>990</v>
      </c>
      <c r="E41" s="73" t="s">
        <v>985</v>
      </c>
      <c r="F41">
        <v>6</v>
      </c>
      <c r="G41" s="73" t="s">
        <v>1689</v>
      </c>
      <c r="H41" s="73" t="s">
        <v>1703</v>
      </c>
      <c r="I41" s="73" t="s">
        <v>1699</v>
      </c>
      <c r="J41" s="73" t="s">
        <v>1404</v>
      </c>
      <c r="K41">
        <v>-1</v>
      </c>
      <c r="L41">
        <v>-1</v>
      </c>
      <c r="M41">
        <v>0</v>
      </c>
      <c r="N41">
        <v>-1</v>
      </c>
      <c r="O41">
        <v>0</v>
      </c>
      <c r="P41">
        <v>0</v>
      </c>
      <c r="Q41">
        <v>0</v>
      </c>
      <c r="R41">
        <v>26000</v>
      </c>
      <c r="S41">
        <v>58000</v>
      </c>
      <c r="T41">
        <v>0</v>
      </c>
      <c r="U41">
        <v>22100</v>
      </c>
      <c r="V41">
        <v>29000</v>
      </c>
      <c r="W41">
        <v>0</v>
      </c>
      <c r="X41">
        <v>0</v>
      </c>
      <c r="Y41">
        <v>-1</v>
      </c>
      <c r="Z41">
        <v>0</v>
      </c>
      <c r="AA41">
        <v>0</v>
      </c>
      <c r="AB41">
        <v>0</v>
      </c>
      <c r="AC41">
        <v>0</v>
      </c>
      <c r="AD41">
        <v>0</v>
      </c>
      <c r="AE41">
        <v>0</v>
      </c>
      <c r="AF41">
        <v>0</v>
      </c>
      <c r="AG41">
        <v>0</v>
      </c>
    </row>
    <row r="42" spans="1:33">
      <c r="A42" s="73">
        <v>41</v>
      </c>
      <c r="B42" s="73" t="s">
        <v>1704</v>
      </c>
      <c r="C42" s="73" t="s">
        <v>995</v>
      </c>
      <c r="D42" s="73" t="s">
        <v>990</v>
      </c>
      <c r="E42" s="73" t="s">
        <v>985</v>
      </c>
      <c r="F42">
        <v>12</v>
      </c>
      <c r="G42" s="73" t="s">
        <v>1668</v>
      </c>
      <c r="H42" s="73" t="s">
        <v>1703</v>
      </c>
      <c r="I42" s="73" t="s">
        <v>1699</v>
      </c>
      <c r="J42" s="73" t="s">
        <v>1404</v>
      </c>
      <c r="K42">
        <v>3</v>
      </c>
      <c r="L42">
        <v>3</v>
      </c>
      <c r="M42">
        <v>0</v>
      </c>
      <c r="N42">
        <v>3</v>
      </c>
      <c r="O42">
        <v>0</v>
      </c>
      <c r="P42">
        <v>0</v>
      </c>
      <c r="Q42">
        <v>0</v>
      </c>
      <c r="R42">
        <v>26000</v>
      </c>
      <c r="S42">
        <v>60000</v>
      </c>
      <c r="T42">
        <v>0</v>
      </c>
      <c r="U42">
        <v>23000</v>
      </c>
      <c r="V42">
        <v>30000</v>
      </c>
      <c r="W42">
        <v>0</v>
      </c>
      <c r="X42">
        <v>0</v>
      </c>
      <c r="Y42">
        <v>3</v>
      </c>
      <c r="Z42">
        <v>0</v>
      </c>
      <c r="AA42">
        <v>0</v>
      </c>
      <c r="AB42">
        <v>0</v>
      </c>
      <c r="AC42">
        <v>0</v>
      </c>
      <c r="AD42">
        <v>0</v>
      </c>
      <c r="AE42">
        <v>0</v>
      </c>
      <c r="AF42">
        <v>0</v>
      </c>
      <c r="AG42">
        <v>0</v>
      </c>
    </row>
    <row r="43" spans="1:33">
      <c r="A43" s="73">
        <v>42</v>
      </c>
      <c r="B43" s="73" t="s">
        <v>996</v>
      </c>
      <c r="C43" s="73" t="s">
        <v>995</v>
      </c>
      <c r="D43" s="73" t="s">
        <v>990</v>
      </c>
      <c r="E43" s="73" t="s">
        <v>985</v>
      </c>
      <c r="F43">
        <v>12</v>
      </c>
      <c r="G43" s="73" t="s">
        <v>1705</v>
      </c>
      <c r="H43" s="73" t="s">
        <v>1703</v>
      </c>
      <c r="I43" s="73" t="s">
        <v>1699</v>
      </c>
      <c r="J43" s="73" t="s">
        <v>1404</v>
      </c>
      <c r="K43">
        <v>4</v>
      </c>
      <c r="L43">
        <v>4</v>
      </c>
      <c r="M43">
        <v>0</v>
      </c>
      <c r="N43">
        <v>4</v>
      </c>
      <c r="O43">
        <v>0</v>
      </c>
      <c r="P43">
        <v>16.666666666000001</v>
      </c>
      <c r="Q43">
        <v>38.416666665999998</v>
      </c>
      <c r="R43">
        <v>26000</v>
      </c>
      <c r="S43">
        <v>60000</v>
      </c>
      <c r="T43">
        <v>0</v>
      </c>
      <c r="U43">
        <v>23000</v>
      </c>
      <c r="V43">
        <v>30000</v>
      </c>
      <c r="W43">
        <v>0</v>
      </c>
      <c r="X43">
        <v>0</v>
      </c>
      <c r="Y43">
        <v>4</v>
      </c>
      <c r="Z43">
        <v>0</v>
      </c>
      <c r="AA43">
        <v>0</v>
      </c>
      <c r="AB43">
        <v>0</v>
      </c>
      <c r="AC43">
        <v>0</v>
      </c>
      <c r="AD43">
        <v>0</v>
      </c>
      <c r="AE43">
        <v>0</v>
      </c>
      <c r="AF43">
        <v>0</v>
      </c>
      <c r="AG43">
        <v>0</v>
      </c>
    </row>
    <row r="44" spans="1:33">
      <c r="A44" s="73">
        <v>43</v>
      </c>
      <c r="B44" s="73" t="s">
        <v>997</v>
      </c>
      <c r="C44" s="73" t="s">
        <v>995</v>
      </c>
      <c r="D44" s="73" t="s">
        <v>990</v>
      </c>
      <c r="E44" s="73" t="s">
        <v>985</v>
      </c>
      <c r="F44">
        <v>12</v>
      </c>
      <c r="G44" s="73" t="s">
        <v>1706</v>
      </c>
      <c r="H44" s="73" t="s">
        <v>1703</v>
      </c>
      <c r="I44" s="73" t="s">
        <v>1699</v>
      </c>
      <c r="J44" s="73" t="s">
        <v>1404</v>
      </c>
      <c r="K44">
        <v>85</v>
      </c>
      <c r="L44">
        <v>85</v>
      </c>
      <c r="M44">
        <v>0</v>
      </c>
      <c r="N44">
        <v>85</v>
      </c>
      <c r="O44">
        <v>203</v>
      </c>
      <c r="P44">
        <v>171.666666666</v>
      </c>
      <c r="Q44">
        <v>42.916666665999998</v>
      </c>
      <c r="R44">
        <v>26000</v>
      </c>
      <c r="S44">
        <v>60000</v>
      </c>
      <c r="T44">
        <v>0</v>
      </c>
      <c r="U44">
        <v>23000</v>
      </c>
      <c r="V44">
        <v>30000</v>
      </c>
      <c r="W44">
        <v>0</v>
      </c>
      <c r="X44">
        <v>600</v>
      </c>
      <c r="Y44">
        <v>85</v>
      </c>
      <c r="Z44">
        <v>0</v>
      </c>
      <c r="AA44">
        <v>0</v>
      </c>
      <c r="AB44">
        <v>0</v>
      </c>
      <c r="AC44">
        <v>0</v>
      </c>
      <c r="AD44">
        <v>0</v>
      </c>
      <c r="AE44">
        <v>0</v>
      </c>
      <c r="AF44">
        <v>0</v>
      </c>
      <c r="AG44">
        <v>0</v>
      </c>
    </row>
    <row r="45" spans="1:33">
      <c r="A45" s="73">
        <v>44</v>
      </c>
      <c r="B45" s="73" t="s">
        <v>998</v>
      </c>
      <c r="C45" s="73" t="s">
        <v>999</v>
      </c>
      <c r="D45" s="73" t="s">
        <v>990</v>
      </c>
      <c r="E45" s="73" t="s">
        <v>985</v>
      </c>
      <c r="F45">
        <v>6</v>
      </c>
      <c r="G45" s="73" t="s">
        <v>1674</v>
      </c>
      <c r="H45" s="73" t="s">
        <v>1707</v>
      </c>
      <c r="I45" s="73" t="s">
        <v>1699</v>
      </c>
      <c r="J45" s="73" t="s">
        <v>1405</v>
      </c>
      <c r="K45">
        <v>92</v>
      </c>
      <c r="L45">
        <v>91</v>
      </c>
      <c r="M45">
        <v>0</v>
      </c>
      <c r="N45">
        <v>91</v>
      </c>
      <c r="O45">
        <v>18</v>
      </c>
      <c r="P45">
        <v>17.666666666000001</v>
      </c>
      <c r="Q45">
        <v>10</v>
      </c>
      <c r="R45">
        <v>40000</v>
      </c>
      <c r="S45">
        <v>90000</v>
      </c>
      <c r="T45">
        <v>0</v>
      </c>
      <c r="U45">
        <v>34000</v>
      </c>
      <c r="V45">
        <v>45000</v>
      </c>
      <c r="W45">
        <v>0</v>
      </c>
      <c r="X45">
        <v>0</v>
      </c>
      <c r="Y45">
        <v>91</v>
      </c>
      <c r="Z45">
        <v>1</v>
      </c>
      <c r="AA45">
        <v>0</v>
      </c>
      <c r="AB45">
        <v>0</v>
      </c>
      <c r="AC45">
        <v>0</v>
      </c>
      <c r="AD45">
        <v>0</v>
      </c>
      <c r="AE45">
        <v>0</v>
      </c>
      <c r="AF45">
        <v>0</v>
      </c>
      <c r="AG45">
        <v>0</v>
      </c>
    </row>
    <row r="46" spans="1:33">
      <c r="A46" s="73">
        <v>45</v>
      </c>
      <c r="B46" s="73" t="s">
        <v>1708</v>
      </c>
      <c r="C46" s="73" t="s">
        <v>1000</v>
      </c>
      <c r="D46" s="73" t="s">
        <v>1001</v>
      </c>
      <c r="E46" s="73" t="s">
        <v>985</v>
      </c>
      <c r="F46">
        <v>12</v>
      </c>
      <c r="G46" s="73" t="s">
        <v>1683</v>
      </c>
      <c r="H46" s="73" t="s">
        <v>1703</v>
      </c>
      <c r="I46" s="73" t="s">
        <v>1699</v>
      </c>
      <c r="J46" s="73" t="s">
        <v>1406</v>
      </c>
      <c r="K46">
        <v>7</v>
      </c>
      <c r="L46">
        <v>7</v>
      </c>
      <c r="M46">
        <v>0</v>
      </c>
      <c r="N46">
        <v>7</v>
      </c>
      <c r="O46">
        <v>0</v>
      </c>
      <c r="P46">
        <v>0</v>
      </c>
      <c r="Q46">
        <v>0</v>
      </c>
      <c r="R46">
        <v>52000</v>
      </c>
      <c r="S46">
        <v>118000</v>
      </c>
      <c r="T46">
        <v>0</v>
      </c>
      <c r="U46">
        <v>44200</v>
      </c>
      <c r="V46">
        <v>59000</v>
      </c>
      <c r="W46">
        <v>0</v>
      </c>
      <c r="X46">
        <v>0</v>
      </c>
      <c r="Y46">
        <v>7</v>
      </c>
      <c r="Z46">
        <v>0</v>
      </c>
      <c r="AA46">
        <v>0</v>
      </c>
      <c r="AB46">
        <v>0</v>
      </c>
      <c r="AC46">
        <v>0</v>
      </c>
      <c r="AD46">
        <v>0</v>
      </c>
      <c r="AE46">
        <v>0</v>
      </c>
      <c r="AF46">
        <v>0</v>
      </c>
      <c r="AG46">
        <v>0</v>
      </c>
    </row>
    <row r="47" spans="1:33">
      <c r="A47" s="73">
        <v>46</v>
      </c>
      <c r="B47" s="73" t="s">
        <v>1002</v>
      </c>
      <c r="C47" s="73" t="s">
        <v>1000</v>
      </c>
      <c r="D47" s="73" t="s">
        <v>1001</v>
      </c>
      <c r="E47" s="73" t="s">
        <v>985</v>
      </c>
      <c r="F47">
        <v>12</v>
      </c>
      <c r="G47" s="73" t="s">
        <v>1689</v>
      </c>
      <c r="H47" s="73" t="s">
        <v>1703</v>
      </c>
      <c r="I47" s="73" t="s">
        <v>1699</v>
      </c>
      <c r="J47" s="73" t="s">
        <v>1406</v>
      </c>
      <c r="K47">
        <v>257</v>
      </c>
      <c r="L47">
        <v>257</v>
      </c>
      <c r="M47">
        <v>0</v>
      </c>
      <c r="N47">
        <v>257</v>
      </c>
      <c r="O47">
        <v>6</v>
      </c>
      <c r="P47">
        <v>23</v>
      </c>
      <c r="Q47">
        <v>7.25</v>
      </c>
      <c r="R47">
        <v>54000</v>
      </c>
      <c r="S47">
        <v>120000</v>
      </c>
      <c r="T47">
        <v>0</v>
      </c>
      <c r="U47">
        <v>49000</v>
      </c>
      <c r="V47">
        <v>60000</v>
      </c>
      <c r="W47">
        <v>0</v>
      </c>
      <c r="X47">
        <v>0</v>
      </c>
      <c r="Y47">
        <v>257</v>
      </c>
      <c r="Z47">
        <v>0</v>
      </c>
      <c r="AA47">
        <v>0</v>
      </c>
      <c r="AB47">
        <v>0</v>
      </c>
      <c r="AC47">
        <v>0</v>
      </c>
      <c r="AD47">
        <v>0</v>
      </c>
      <c r="AE47">
        <v>0</v>
      </c>
      <c r="AF47">
        <v>0</v>
      </c>
      <c r="AG47">
        <v>0</v>
      </c>
    </row>
    <row r="48" spans="1:33">
      <c r="A48" s="73">
        <v>47</v>
      </c>
      <c r="B48" s="73" t="s">
        <v>1709</v>
      </c>
      <c r="C48" s="73" t="s">
        <v>1710</v>
      </c>
      <c r="D48" s="73" t="s">
        <v>1003</v>
      </c>
      <c r="E48" s="73" t="s">
        <v>985</v>
      </c>
      <c r="F48">
        <v>6</v>
      </c>
      <c r="G48" s="73" t="s">
        <v>1711</v>
      </c>
      <c r="H48" s="73" t="s">
        <v>1712</v>
      </c>
      <c r="I48" s="73" t="s">
        <v>1699</v>
      </c>
      <c r="J48" s="73" t="s">
        <v>1713</v>
      </c>
      <c r="K48">
        <v>81</v>
      </c>
      <c r="L48">
        <v>75</v>
      </c>
      <c r="M48">
        <v>0</v>
      </c>
      <c r="N48">
        <v>75</v>
      </c>
      <c r="O48">
        <v>0</v>
      </c>
      <c r="P48">
        <v>1</v>
      </c>
      <c r="Q48">
        <v>2.25</v>
      </c>
      <c r="R48">
        <v>85000</v>
      </c>
      <c r="S48">
        <v>196000</v>
      </c>
      <c r="T48">
        <v>42500</v>
      </c>
      <c r="U48">
        <v>72000</v>
      </c>
      <c r="V48">
        <v>59000</v>
      </c>
      <c r="W48">
        <v>0</v>
      </c>
      <c r="X48">
        <v>0</v>
      </c>
      <c r="Y48">
        <v>75</v>
      </c>
      <c r="Z48">
        <v>6</v>
      </c>
      <c r="AA48">
        <v>0</v>
      </c>
      <c r="AB48">
        <v>0</v>
      </c>
      <c r="AC48">
        <v>0</v>
      </c>
      <c r="AD48">
        <v>0</v>
      </c>
      <c r="AE48">
        <v>0</v>
      </c>
      <c r="AF48">
        <v>0</v>
      </c>
      <c r="AG48">
        <v>0</v>
      </c>
    </row>
    <row r="49" spans="1:33">
      <c r="A49" s="73">
        <v>48</v>
      </c>
      <c r="B49" s="73" t="s">
        <v>1004</v>
      </c>
      <c r="C49" s="73" t="s">
        <v>1005</v>
      </c>
      <c r="D49" s="73" t="s">
        <v>1003</v>
      </c>
      <c r="E49" s="73" t="s">
        <v>985</v>
      </c>
      <c r="F49">
        <v>6</v>
      </c>
      <c r="G49" s="73" t="s">
        <v>1711</v>
      </c>
      <c r="H49" s="73" t="s">
        <v>1712</v>
      </c>
      <c r="I49" s="73" t="s">
        <v>1699</v>
      </c>
      <c r="J49" s="73" t="s">
        <v>1407</v>
      </c>
      <c r="K49">
        <v>64</v>
      </c>
      <c r="L49">
        <v>64</v>
      </c>
      <c r="M49">
        <v>0</v>
      </c>
      <c r="N49">
        <v>64</v>
      </c>
      <c r="O49">
        <v>0</v>
      </c>
      <c r="P49">
        <v>1</v>
      </c>
      <c r="Q49">
        <v>1.25</v>
      </c>
      <c r="R49">
        <v>120000</v>
      </c>
      <c r="S49">
        <v>280000</v>
      </c>
      <c r="T49">
        <v>60000</v>
      </c>
      <c r="U49">
        <v>108000</v>
      </c>
      <c r="V49">
        <v>84000</v>
      </c>
      <c r="W49">
        <v>0</v>
      </c>
      <c r="X49">
        <v>0</v>
      </c>
      <c r="Y49">
        <v>64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  <c r="AF49">
        <v>0</v>
      </c>
      <c r="AG49">
        <v>0</v>
      </c>
    </row>
    <row r="50" spans="1:33">
      <c r="A50" s="73">
        <v>49</v>
      </c>
      <c r="B50" s="73" t="s">
        <v>1006</v>
      </c>
      <c r="C50" s="73" t="s">
        <v>1007</v>
      </c>
      <c r="D50" s="73" t="s">
        <v>990</v>
      </c>
      <c r="E50" s="73" t="s">
        <v>985</v>
      </c>
      <c r="F50">
        <v>6</v>
      </c>
      <c r="G50" s="73" t="s">
        <v>1714</v>
      </c>
      <c r="H50" s="73" t="s">
        <v>1715</v>
      </c>
      <c r="I50" s="73" t="s">
        <v>1699</v>
      </c>
      <c r="J50" s="73" t="s">
        <v>1408</v>
      </c>
      <c r="K50">
        <v>42</v>
      </c>
      <c r="L50">
        <v>42</v>
      </c>
      <c r="M50">
        <v>0</v>
      </c>
      <c r="N50">
        <v>42</v>
      </c>
      <c r="O50">
        <v>18</v>
      </c>
      <c r="P50">
        <v>9.3333333330000006</v>
      </c>
      <c r="Q50">
        <v>8.75</v>
      </c>
      <c r="R50">
        <v>32000</v>
      </c>
      <c r="S50">
        <v>74000</v>
      </c>
      <c r="T50">
        <v>0</v>
      </c>
      <c r="U50">
        <v>29000</v>
      </c>
      <c r="V50">
        <v>37000</v>
      </c>
      <c r="W50">
        <v>0</v>
      </c>
      <c r="X50">
        <v>0</v>
      </c>
      <c r="Y50">
        <v>42</v>
      </c>
      <c r="Z50">
        <v>0</v>
      </c>
      <c r="AA50">
        <v>0</v>
      </c>
      <c r="AB50">
        <v>0</v>
      </c>
      <c r="AC50">
        <v>0</v>
      </c>
      <c r="AD50">
        <v>0</v>
      </c>
      <c r="AE50">
        <v>0</v>
      </c>
      <c r="AF50">
        <v>0</v>
      </c>
      <c r="AG50">
        <v>0</v>
      </c>
    </row>
    <row r="51" spans="1:33">
      <c r="A51" s="73">
        <v>50</v>
      </c>
      <c r="B51" s="73" t="s">
        <v>1716</v>
      </c>
      <c r="C51" s="73" t="s">
        <v>1717</v>
      </c>
      <c r="D51" s="73" t="s">
        <v>990</v>
      </c>
      <c r="E51" s="73" t="s">
        <v>985</v>
      </c>
      <c r="F51">
        <v>6</v>
      </c>
      <c r="G51" s="73" t="s">
        <v>1668</v>
      </c>
      <c r="H51" s="73" t="s">
        <v>1675</v>
      </c>
      <c r="I51" s="73" t="s">
        <v>1699</v>
      </c>
      <c r="J51" s="73" t="s">
        <v>1718</v>
      </c>
      <c r="K51">
        <v>33</v>
      </c>
      <c r="L51">
        <v>0</v>
      </c>
      <c r="M51">
        <v>0</v>
      </c>
      <c r="N51">
        <v>0</v>
      </c>
      <c r="O51">
        <v>49</v>
      </c>
      <c r="P51">
        <v>35.333333332999999</v>
      </c>
      <c r="Q51">
        <v>16.833333332999999</v>
      </c>
      <c r="R51">
        <v>49000</v>
      </c>
      <c r="S51">
        <v>110000</v>
      </c>
      <c r="T51">
        <v>34300</v>
      </c>
      <c r="U51">
        <v>44000</v>
      </c>
      <c r="V51">
        <v>55000</v>
      </c>
      <c r="W51">
        <v>0</v>
      </c>
      <c r="X51">
        <v>0</v>
      </c>
      <c r="Y51">
        <v>0</v>
      </c>
      <c r="Z51">
        <v>0</v>
      </c>
      <c r="AA51">
        <v>0</v>
      </c>
      <c r="AB51">
        <v>0</v>
      </c>
      <c r="AC51">
        <v>0</v>
      </c>
      <c r="AD51">
        <v>33</v>
      </c>
      <c r="AE51">
        <v>0</v>
      </c>
      <c r="AF51">
        <v>0</v>
      </c>
      <c r="AG51">
        <v>0</v>
      </c>
    </row>
    <row r="52" spans="1:33">
      <c r="A52" s="73">
        <v>51</v>
      </c>
      <c r="B52" s="73" t="s">
        <v>1008</v>
      </c>
      <c r="C52" s="73" t="s">
        <v>1009</v>
      </c>
      <c r="D52" s="73" t="s">
        <v>990</v>
      </c>
      <c r="E52" s="73" t="s">
        <v>985</v>
      </c>
      <c r="F52">
        <v>6</v>
      </c>
      <c r="G52" s="73" t="s">
        <v>1683</v>
      </c>
      <c r="H52" s="73" t="s">
        <v>1675</v>
      </c>
      <c r="I52" s="73" t="s">
        <v>1699</v>
      </c>
      <c r="J52" s="73" t="s">
        <v>1409</v>
      </c>
      <c r="K52">
        <v>155</v>
      </c>
      <c r="L52">
        <v>151</v>
      </c>
      <c r="M52">
        <v>0</v>
      </c>
      <c r="N52">
        <v>151</v>
      </c>
      <c r="O52">
        <v>57</v>
      </c>
      <c r="P52">
        <v>43</v>
      </c>
      <c r="Q52">
        <v>21</v>
      </c>
      <c r="R52">
        <v>120000</v>
      </c>
      <c r="S52">
        <v>280000</v>
      </c>
      <c r="T52">
        <v>84000</v>
      </c>
      <c r="U52">
        <v>108000</v>
      </c>
      <c r="V52">
        <v>140000</v>
      </c>
      <c r="W52">
        <v>-300</v>
      </c>
      <c r="X52">
        <v>0</v>
      </c>
      <c r="Y52">
        <v>151</v>
      </c>
      <c r="Z52">
        <v>2</v>
      </c>
      <c r="AA52">
        <v>0</v>
      </c>
      <c r="AB52">
        <v>0</v>
      </c>
      <c r="AC52">
        <v>0</v>
      </c>
      <c r="AD52">
        <v>0</v>
      </c>
      <c r="AE52">
        <v>0</v>
      </c>
      <c r="AF52">
        <v>2</v>
      </c>
      <c r="AG52">
        <v>0</v>
      </c>
    </row>
    <row r="53" spans="1:33">
      <c r="A53" s="73">
        <v>52</v>
      </c>
      <c r="B53" s="73" t="s">
        <v>1010</v>
      </c>
      <c r="C53" s="73" t="s">
        <v>1011</v>
      </c>
      <c r="D53" s="73" t="s">
        <v>990</v>
      </c>
      <c r="E53" s="73" t="s">
        <v>985</v>
      </c>
      <c r="F53">
        <v>6</v>
      </c>
      <c r="G53" s="73" t="s">
        <v>1702</v>
      </c>
      <c r="H53" s="73" t="s">
        <v>1675</v>
      </c>
      <c r="I53" s="73" t="s">
        <v>1699</v>
      </c>
      <c r="J53" s="73" t="s">
        <v>1410</v>
      </c>
      <c r="K53">
        <v>59</v>
      </c>
      <c r="L53">
        <v>59</v>
      </c>
      <c r="M53">
        <v>0</v>
      </c>
      <c r="N53">
        <v>59</v>
      </c>
      <c r="O53">
        <v>9</v>
      </c>
      <c r="P53">
        <v>12</v>
      </c>
      <c r="Q53">
        <v>4.75</v>
      </c>
      <c r="R53">
        <v>240000</v>
      </c>
      <c r="S53">
        <v>560000</v>
      </c>
      <c r="T53">
        <v>139000</v>
      </c>
      <c r="U53">
        <v>216000</v>
      </c>
      <c r="V53">
        <v>200000</v>
      </c>
      <c r="W53">
        <v>0</v>
      </c>
      <c r="X53">
        <v>0</v>
      </c>
      <c r="Y53">
        <v>59</v>
      </c>
      <c r="Z53">
        <v>0</v>
      </c>
      <c r="AA53">
        <v>0</v>
      </c>
      <c r="AB53">
        <v>0</v>
      </c>
      <c r="AC53">
        <v>0</v>
      </c>
      <c r="AD53">
        <v>0</v>
      </c>
      <c r="AE53">
        <v>0</v>
      </c>
      <c r="AF53">
        <v>0</v>
      </c>
      <c r="AG53">
        <v>0</v>
      </c>
    </row>
    <row r="54" spans="1:33">
      <c r="A54" s="73">
        <v>53</v>
      </c>
      <c r="B54" s="73" t="s">
        <v>1012</v>
      </c>
      <c r="C54" s="73" t="s">
        <v>1013</v>
      </c>
      <c r="D54" s="73" t="s">
        <v>990</v>
      </c>
      <c r="E54" s="73" t="s">
        <v>985</v>
      </c>
      <c r="F54">
        <v>6</v>
      </c>
      <c r="G54" s="73" t="s">
        <v>1683</v>
      </c>
      <c r="H54" s="73" t="s">
        <v>1719</v>
      </c>
      <c r="I54" s="73" t="s">
        <v>1699</v>
      </c>
      <c r="J54" s="73" t="s">
        <v>1411</v>
      </c>
      <c r="K54">
        <v>143</v>
      </c>
      <c r="L54">
        <v>143</v>
      </c>
      <c r="M54">
        <v>0</v>
      </c>
      <c r="N54">
        <v>143</v>
      </c>
      <c r="O54">
        <v>14</v>
      </c>
      <c r="P54">
        <v>9</v>
      </c>
      <c r="Q54">
        <v>5.6666666660000002</v>
      </c>
      <c r="R54">
        <v>220000</v>
      </c>
      <c r="S54">
        <v>500000</v>
      </c>
      <c r="T54">
        <v>130000</v>
      </c>
      <c r="U54">
        <v>198000</v>
      </c>
      <c r="V54">
        <v>180000</v>
      </c>
      <c r="W54">
        <v>-180</v>
      </c>
      <c r="X54">
        <v>0</v>
      </c>
      <c r="Y54">
        <v>143</v>
      </c>
      <c r="Z54">
        <v>0</v>
      </c>
      <c r="AA54">
        <v>0</v>
      </c>
      <c r="AB54">
        <v>0</v>
      </c>
      <c r="AC54">
        <v>0</v>
      </c>
      <c r="AD54">
        <v>0</v>
      </c>
      <c r="AE54">
        <v>0</v>
      </c>
      <c r="AF54">
        <v>0</v>
      </c>
      <c r="AG54">
        <v>0</v>
      </c>
    </row>
    <row r="55" spans="1:33">
      <c r="A55" s="73">
        <v>54</v>
      </c>
      <c r="B55" s="73" t="s">
        <v>1720</v>
      </c>
      <c r="C55" s="73" t="s">
        <v>1721</v>
      </c>
      <c r="D55" s="73" t="s">
        <v>990</v>
      </c>
      <c r="E55" s="73" t="s">
        <v>985</v>
      </c>
      <c r="F55">
        <v>6</v>
      </c>
      <c r="G55" s="73" t="s">
        <v>1702</v>
      </c>
      <c r="H55" s="73" t="s">
        <v>1675</v>
      </c>
      <c r="I55" s="73" t="s">
        <v>1699</v>
      </c>
      <c r="J55" s="73" t="s">
        <v>1722</v>
      </c>
      <c r="K55">
        <v>2</v>
      </c>
      <c r="L55">
        <v>2</v>
      </c>
      <c r="M55">
        <v>0</v>
      </c>
      <c r="N55">
        <v>2</v>
      </c>
      <c r="O55">
        <v>211</v>
      </c>
      <c r="P55">
        <v>76.666666665999998</v>
      </c>
      <c r="Q55">
        <v>22.083333332999999</v>
      </c>
      <c r="R55">
        <v>68000</v>
      </c>
      <c r="S55">
        <v>160000</v>
      </c>
      <c r="T55">
        <v>40800</v>
      </c>
      <c r="U55">
        <v>61000</v>
      </c>
      <c r="V55">
        <v>58000</v>
      </c>
      <c r="W55">
        <v>0</v>
      </c>
      <c r="X55">
        <v>0</v>
      </c>
      <c r="Y55">
        <v>2</v>
      </c>
      <c r="Z55">
        <v>0</v>
      </c>
      <c r="AA55">
        <v>0</v>
      </c>
      <c r="AB55">
        <v>0</v>
      </c>
      <c r="AC55">
        <v>0</v>
      </c>
      <c r="AD55">
        <v>0</v>
      </c>
      <c r="AE55">
        <v>0</v>
      </c>
      <c r="AF55">
        <v>0</v>
      </c>
      <c r="AG55">
        <v>0</v>
      </c>
    </row>
    <row r="56" spans="1:33">
      <c r="A56" s="73">
        <v>55</v>
      </c>
      <c r="B56" s="73" t="s">
        <v>1015</v>
      </c>
      <c r="C56" s="73" t="s">
        <v>1014</v>
      </c>
      <c r="D56" s="73" t="s">
        <v>990</v>
      </c>
      <c r="E56" s="73" t="s">
        <v>985</v>
      </c>
      <c r="F56">
        <v>6</v>
      </c>
      <c r="G56" s="73" t="s">
        <v>1668</v>
      </c>
      <c r="H56" s="73" t="s">
        <v>1715</v>
      </c>
      <c r="I56" s="73" t="s">
        <v>1699</v>
      </c>
      <c r="J56" s="73" t="s">
        <v>1412</v>
      </c>
      <c r="K56">
        <v>167</v>
      </c>
      <c r="L56">
        <v>167</v>
      </c>
      <c r="M56">
        <v>6</v>
      </c>
      <c r="N56">
        <v>161</v>
      </c>
      <c r="O56">
        <v>154</v>
      </c>
      <c r="P56">
        <v>57.333333332999999</v>
      </c>
      <c r="Q56">
        <v>22.583333332999999</v>
      </c>
      <c r="R56">
        <v>32000</v>
      </c>
      <c r="S56">
        <v>74000</v>
      </c>
      <c r="T56">
        <v>22400</v>
      </c>
      <c r="U56">
        <v>29000</v>
      </c>
      <c r="V56">
        <v>0</v>
      </c>
      <c r="W56">
        <v>0</v>
      </c>
      <c r="X56">
        <v>0</v>
      </c>
      <c r="Y56">
        <v>167</v>
      </c>
      <c r="Z56">
        <v>0</v>
      </c>
      <c r="AA56">
        <v>0</v>
      </c>
      <c r="AB56">
        <v>0</v>
      </c>
      <c r="AC56">
        <v>0</v>
      </c>
      <c r="AD56">
        <v>0</v>
      </c>
      <c r="AE56">
        <v>0</v>
      </c>
      <c r="AF56">
        <v>0</v>
      </c>
      <c r="AG56">
        <v>0</v>
      </c>
    </row>
    <row r="57" spans="1:33">
      <c r="A57" s="73">
        <v>56</v>
      </c>
      <c r="B57" s="73" t="s">
        <v>1724</v>
      </c>
      <c r="C57" s="73" t="s">
        <v>1725</v>
      </c>
      <c r="D57" s="73" t="s">
        <v>990</v>
      </c>
      <c r="E57" s="73" t="s">
        <v>985</v>
      </c>
      <c r="F57">
        <v>12</v>
      </c>
      <c r="G57" s="73" t="s">
        <v>1726</v>
      </c>
      <c r="H57" s="73" t="s">
        <v>1727</v>
      </c>
      <c r="I57" s="73" t="s">
        <v>1699</v>
      </c>
      <c r="J57" s="73" t="s">
        <v>1728</v>
      </c>
      <c r="K57">
        <v>7</v>
      </c>
      <c r="L57">
        <v>7</v>
      </c>
      <c r="M57">
        <v>0</v>
      </c>
      <c r="N57">
        <v>7</v>
      </c>
      <c r="O57">
        <v>0</v>
      </c>
      <c r="P57">
        <v>0</v>
      </c>
      <c r="Q57">
        <v>0</v>
      </c>
      <c r="R57">
        <v>11000</v>
      </c>
      <c r="S57">
        <v>26000</v>
      </c>
      <c r="T57">
        <v>0</v>
      </c>
      <c r="U57">
        <v>9400</v>
      </c>
      <c r="V57">
        <v>13000</v>
      </c>
      <c r="W57">
        <v>0</v>
      </c>
      <c r="X57">
        <v>0</v>
      </c>
      <c r="Y57">
        <v>7</v>
      </c>
      <c r="Z57">
        <v>0</v>
      </c>
      <c r="AA57">
        <v>0</v>
      </c>
      <c r="AB57">
        <v>0</v>
      </c>
      <c r="AC57">
        <v>0</v>
      </c>
      <c r="AD57">
        <v>0</v>
      </c>
      <c r="AE57">
        <v>0</v>
      </c>
      <c r="AF57">
        <v>0</v>
      </c>
      <c r="AG57">
        <v>0</v>
      </c>
    </row>
    <row r="58" spans="1:33">
      <c r="A58" s="73">
        <v>57</v>
      </c>
      <c r="B58" s="73" t="s">
        <v>1729</v>
      </c>
      <c r="C58" s="73" t="s">
        <v>1730</v>
      </c>
      <c r="D58" s="73" t="s">
        <v>990</v>
      </c>
      <c r="E58" s="73" t="s">
        <v>985</v>
      </c>
      <c r="F58">
        <v>12</v>
      </c>
      <c r="G58" s="73" t="s">
        <v>1731</v>
      </c>
      <c r="H58" s="73" t="s">
        <v>1707</v>
      </c>
      <c r="I58" s="73" t="s">
        <v>1732</v>
      </c>
      <c r="J58" s="73" t="s">
        <v>1733</v>
      </c>
      <c r="K58">
        <v>1</v>
      </c>
      <c r="L58">
        <v>1</v>
      </c>
      <c r="M58">
        <v>0</v>
      </c>
      <c r="N58">
        <v>1</v>
      </c>
      <c r="O58">
        <v>0</v>
      </c>
      <c r="P58">
        <v>0</v>
      </c>
      <c r="Q58">
        <v>0</v>
      </c>
      <c r="R58">
        <v>21000</v>
      </c>
      <c r="S58">
        <v>42000</v>
      </c>
      <c r="T58">
        <v>0</v>
      </c>
      <c r="U58">
        <v>0</v>
      </c>
      <c r="V58">
        <v>22000</v>
      </c>
      <c r="W58">
        <v>0</v>
      </c>
      <c r="X58">
        <v>0</v>
      </c>
      <c r="Y58">
        <v>1</v>
      </c>
      <c r="Z58">
        <v>0</v>
      </c>
      <c r="AA58">
        <v>0</v>
      </c>
      <c r="AB58">
        <v>0</v>
      </c>
      <c r="AC58">
        <v>0</v>
      </c>
      <c r="AD58">
        <v>0</v>
      </c>
      <c r="AE58">
        <v>0</v>
      </c>
      <c r="AF58">
        <v>0</v>
      </c>
      <c r="AG58">
        <v>0</v>
      </c>
    </row>
    <row r="59" spans="1:33">
      <c r="A59" s="73">
        <v>58</v>
      </c>
      <c r="B59" s="73" t="s">
        <v>1734</v>
      </c>
      <c r="C59" s="73" t="s">
        <v>1730</v>
      </c>
      <c r="D59" s="73" t="s">
        <v>990</v>
      </c>
      <c r="E59" s="73" t="s">
        <v>985</v>
      </c>
      <c r="F59">
        <v>12</v>
      </c>
      <c r="G59" s="73" t="s">
        <v>1735</v>
      </c>
      <c r="H59" s="73" t="s">
        <v>1707</v>
      </c>
      <c r="I59" s="73" t="s">
        <v>1732</v>
      </c>
      <c r="J59" s="73" t="s">
        <v>1736</v>
      </c>
      <c r="K59">
        <v>1</v>
      </c>
      <c r="L59">
        <v>1</v>
      </c>
      <c r="M59">
        <v>0</v>
      </c>
      <c r="N59">
        <v>1</v>
      </c>
      <c r="O59">
        <v>0</v>
      </c>
      <c r="P59">
        <v>0</v>
      </c>
      <c r="Q59">
        <v>0</v>
      </c>
      <c r="R59">
        <v>21000</v>
      </c>
      <c r="S59">
        <v>42000</v>
      </c>
      <c r="T59">
        <v>0</v>
      </c>
      <c r="U59">
        <v>18900</v>
      </c>
      <c r="V59">
        <v>22000</v>
      </c>
      <c r="W59">
        <v>0</v>
      </c>
      <c r="X59">
        <v>0</v>
      </c>
      <c r="Y59">
        <v>1</v>
      </c>
      <c r="Z59">
        <v>0</v>
      </c>
      <c r="AA59">
        <v>0</v>
      </c>
      <c r="AB59">
        <v>0</v>
      </c>
      <c r="AC59">
        <v>0</v>
      </c>
      <c r="AD59">
        <v>0</v>
      </c>
      <c r="AE59">
        <v>0</v>
      </c>
      <c r="AF59">
        <v>0</v>
      </c>
      <c r="AG59">
        <v>0</v>
      </c>
    </row>
    <row r="60" spans="1:33">
      <c r="A60" s="73">
        <v>59</v>
      </c>
      <c r="B60" s="73" t="s">
        <v>1016</v>
      </c>
      <c r="C60" s="73" t="s">
        <v>1017</v>
      </c>
      <c r="D60" s="73" t="s">
        <v>990</v>
      </c>
      <c r="E60" s="73" t="s">
        <v>985</v>
      </c>
      <c r="F60">
        <v>12</v>
      </c>
      <c r="G60" s="73" t="s">
        <v>1714</v>
      </c>
      <c r="H60" s="73" t="s">
        <v>1715</v>
      </c>
      <c r="I60" s="73" t="s">
        <v>1732</v>
      </c>
      <c r="J60" s="73" t="s">
        <v>1413</v>
      </c>
      <c r="K60">
        <v>78</v>
      </c>
      <c r="L60">
        <v>72</v>
      </c>
      <c r="M60">
        <v>0</v>
      </c>
      <c r="N60">
        <v>72</v>
      </c>
      <c r="O60">
        <v>2</v>
      </c>
      <c r="P60">
        <v>7.3333333329999997</v>
      </c>
      <c r="Q60">
        <v>2.4166666659999998</v>
      </c>
      <c r="R60">
        <v>520000</v>
      </c>
      <c r="S60">
        <v>1160000</v>
      </c>
      <c r="T60">
        <v>302000</v>
      </c>
      <c r="U60">
        <v>468000</v>
      </c>
      <c r="V60">
        <v>464000</v>
      </c>
      <c r="W60">
        <v>0</v>
      </c>
      <c r="X60">
        <v>0</v>
      </c>
      <c r="Y60">
        <v>72</v>
      </c>
      <c r="Z60">
        <v>0</v>
      </c>
      <c r="AA60">
        <v>0</v>
      </c>
      <c r="AB60">
        <v>0</v>
      </c>
      <c r="AC60">
        <v>6</v>
      </c>
      <c r="AD60">
        <v>0</v>
      </c>
      <c r="AE60">
        <v>0</v>
      </c>
      <c r="AF60">
        <v>0</v>
      </c>
      <c r="AG60">
        <v>0</v>
      </c>
    </row>
    <row r="61" spans="1:33">
      <c r="A61" s="73">
        <v>60</v>
      </c>
      <c r="B61" s="73" t="s">
        <v>1018</v>
      </c>
      <c r="C61" s="73" t="s">
        <v>1019</v>
      </c>
      <c r="D61" s="73" t="s">
        <v>990</v>
      </c>
      <c r="E61" s="73" t="s">
        <v>985</v>
      </c>
      <c r="F61">
        <v>12</v>
      </c>
      <c r="G61" s="73" t="s">
        <v>1689</v>
      </c>
      <c r="H61" s="73" t="s">
        <v>1715</v>
      </c>
      <c r="I61" s="73" t="s">
        <v>1732</v>
      </c>
      <c r="J61" s="73" t="s">
        <v>1414</v>
      </c>
      <c r="K61">
        <v>334</v>
      </c>
      <c r="L61">
        <v>332</v>
      </c>
      <c r="M61">
        <v>0</v>
      </c>
      <c r="N61">
        <v>332</v>
      </c>
      <c r="O61">
        <v>86</v>
      </c>
      <c r="P61">
        <v>40.666666665999998</v>
      </c>
      <c r="Q61">
        <v>12.666666665999999</v>
      </c>
      <c r="R61">
        <v>165000</v>
      </c>
      <c r="S61">
        <v>380000</v>
      </c>
      <c r="T61">
        <v>96000</v>
      </c>
      <c r="U61">
        <v>149000</v>
      </c>
      <c r="V61">
        <v>150000</v>
      </c>
      <c r="W61">
        <v>0</v>
      </c>
      <c r="X61">
        <v>0</v>
      </c>
      <c r="Y61">
        <v>332</v>
      </c>
      <c r="Z61">
        <v>0</v>
      </c>
      <c r="AA61">
        <v>0</v>
      </c>
      <c r="AB61">
        <v>0</v>
      </c>
      <c r="AC61">
        <v>0</v>
      </c>
      <c r="AD61">
        <v>0</v>
      </c>
      <c r="AE61">
        <v>0</v>
      </c>
      <c r="AF61">
        <v>2</v>
      </c>
      <c r="AG61">
        <v>0</v>
      </c>
    </row>
    <row r="62" spans="1:33">
      <c r="A62" s="73">
        <v>61</v>
      </c>
      <c r="B62" s="73" t="s">
        <v>1737</v>
      </c>
      <c r="C62" s="73" t="s">
        <v>1738</v>
      </c>
      <c r="D62" s="73" t="s">
        <v>990</v>
      </c>
      <c r="E62" s="73" t="s">
        <v>985</v>
      </c>
      <c r="F62">
        <v>12</v>
      </c>
      <c r="G62" s="73" t="s">
        <v>1697</v>
      </c>
      <c r="H62" s="73" t="s">
        <v>1715</v>
      </c>
      <c r="I62" s="73" t="s">
        <v>1732</v>
      </c>
      <c r="J62" s="73" t="s">
        <v>1739</v>
      </c>
      <c r="K62">
        <v>1</v>
      </c>
      <c r="L62">
        <v>1</v>
      </c>
      <c r="M62">
        <v>0</v>
      </c>
      <c r="N62">
        <v>1</v>
      </c>
      <c r="O62">
        <v>0</v>
      </c>
      <c r="P62">
        <v>0</v>
      </c>
      <c r="Q62">
        <v>-8.3333332999999996E-2</v>
      </c>
      <c r="R62">
        <v>2630000</v>
      </c>
      <c r="S62">
        <v>5800000</v>
      </c>
      <c r="T62">
        <v>0</v>
      </c>
      <c r="U62">
        <v>2367000</v>
      </c>
      <c r="V62">
        <v>2900000</v>
      </c>
      <c r="W62">
        <v>0</v>
      </c>
      <c r="X62">
        <v>0</v>
      </c>
      <c r="Y62">
        <v>1</v>
      </c>
      <c r="Z62">
        <v>0</v>
      </c>
      <c r="AA62">
        <v>0</v>
      </c>
      <c r="AB62">
        <v>0</v>
      </c>
      <c r="AC62">
        <v>0</v>
      </c>
      <c r="AD62">
        <v>0</v>
      </c>
      <c r="AE62">
        <v>0</v>
      </c>
      <c r="AF62">
        <v>0</v>
      </c>
      <c r="AG62">
        <v>0</v>
      </c>
    </row>
    <row r="63" spans="1:33">
      <c r="A63" s="73">
        <v>62</v>
      </c>
      <c r="B63" s="73" t="s">
        <v>1740</v>
      </c>
      <c r="C63" s="73" t="s">
        <v>1741</v>
      </c>
      <c r="D63" s="73" t="s">
        <v>990</v>
      </c>
      <c r="E63" s="73" t="s">
        <v>985</v>
      </c>
      <c r="F63">
        <v>12</v>
      </c>
      <c r="G63" s="73" t="s">
        <v>1714</v>
      </c>
      <c r="H63" s="73" t="s">
        <v>1715</v>
      </c>
      <c r="I63" s="73" t="s">
        <v>1732</v>
      </c>
      <c r="J63" s="73" t="s">
        <v>1742</v>
      </c>
      <c r="K63">
        <v>64</v>
      </c>
      <c r="L63">
        <v>58</v>
      </c>
      <c r="M63">
        <v>0</v>
      </c>
      <c r="N63">
        <v>58</v>
      </c>
      <c r="O63">
        <v>3</v>
      </c>
      <c r="P63">
        <v>1</v>
      </c>
      <c r="Q63">
        <v>0.41666666600000002</v>
      </c>
      <c r="R63">
        <v>1000000</v>
      </c>
      <c r="S63">
        <v>2200000</v>
      </c>
      <c r="T63">
        <v>590000</v>
      </c>
      <c r="U63">
        <v>900000</v>
      </c>
      <c r="V63">
        <v>900000</v>
      </c>
      <c r="W63">
        <v>0</v>
      </c>
      <c r="X63">
        <v>0</v>
      </c>
      <c r="Y63">
        <v>58</v>
      </c>
      <c r="Z63">
        <v>0</v>
      </c>
      <c r="AA63">
        <v>0</v>
      </c>
      <c r="AB63">
        <v>0</v>
      </c>
      <c r="AC63">
        <v>6</v>
      </c>
      <c r="AD63">
        <v>0</v>
      </c>
      <c r="AE63">
        <v>0</v>
      </c>
      <c r="AF63">
        <v>0</v>
      </c>
      <c r="AG63">
        <v>0</v>
      </c>
    </row>
    <row r="64" spans="1:33">
      <c r="A64" s="73">
        <v>63</v>
      </c>
      <c r="B64" s="73" t="s">
        <v>1743</v>
      </c>
      <c r="C64" s="73" t="s">
        <v>1744</v>
      </c>
      <c r="D64" s="73" t="s">
        <v>990</v>
      </c>
      <c r="E64" s="73" t="s">
        <v>985</v>
      </c>
      <c r="F64">
        <v>12</v>
      </c>
      <c r="G64" s="73" t="s">
        <v>1702</v>
      </c>
      <c r="H64" s="73" t="s">
        <v>1715</v>
      </c>
      <c r="I64" s="73" t="s">
        <v>1732</v>
      </c>
      <c r="J64" s="73" t="s">
        <v>1745</v>
      </c>
      <c r="K64">
        <v>70</v>
      </c>
      <c r="L64">
        <v>70</v>
      </c>
      <c r="M64">
        <v>0</v>
      </c>
      <c r="N64">
        <v>70</v>
      </c>
      <c r="O64">
        <v>6</v>
      </c>
      <c r="P64">
        <v>2</v>
      </c>
      <c r="Q64">
        <v>1.0833333329999999</v>
      </c>
      <c r="R64">
        <v>165000</v>
      </c>
      <c r="S64">
        <v>364000</v>
      </c>
      <c r="T64">
        <v>94000</v>
      </c>
      <c r="U64">
        <v>149000</v>
      </c>
      <c r="V64">
        <v>140000</v>
      </c>
      <c r="W64">
        <v>0</v>
      </c>
      <c r="X64">
        <v>0</v>
      </c>
      <c r="Y64">
        <v>70</v>
      </c>
      <c r="Z64">
        <v>0</v>
      </c>
      <c r="AA64">
        <v>0</v>
      </c>
      <c r="AB64">
        <v>0</v>
      </c>
      <c r="AC64">
        <v>0</v>
      </c>
      <c r="AD64">
        <v>0</v>
      </c>
      <c r="AE64">
        <v>0</v>
      </c>
      <c r="AF64">
        <v>0</v>
      </c>
      <c r="AG64">
        <v>0</v>
      </c>
    </row>
    <row r="65" spans="1:33">
      <c r="A65" s="73">
        <v>64</v>
      </c>
      <c r="B65" s="73" t="s">
        <v>1746</v>
      </c>
      <c r="C65" s="73" t="s">
        <v>1744</v>
      </c>
      <c r="D65" s="73" t="s">
        <v>990</v>
      </c>
      <c r="E65" s="73" t="s">
        <v>985</v>
      </c>
      <c r="F65">
        <v>12</v>
      </c>
      <c r="G65" s="73" t="s">
        <v>1683</v>
      </c>
      <c r="H65" s="73" t="s">
        <v>1715</v>
      </c>
      <c r="I65" s="73" t="s">
        <v>1732</v>
      </c>
      <c r="J65" s="73" t="s">
        <v>1747</v>
      </c>
      <c r="K65">
        <v>282</v>
      </c>
      <c r="L65">
        <v>276</v>
      </c>
      <c r="M65">
        <v>0</v>
      </c>
      <c r="N65">
        <v>276</v>
      </c>
      <c r="O65">
        <v>62</v>
      </c>
      <c r="P65">
        <v>22</v>
      </c>
      <c r="Q65">
        <v>6.5</v>
      </c>
      <c r="R65">
        <v>165000</v>
      </c>
      <c r="S65">
        <v>364000</v>
      </c>
      <c r="T65">
        <v>94000</v>
      </c>
      <c r="U65">
        <v>149000</v>
      </c>
      <c r="V65">
        <v>140000</v>
      </c>
      <c r="W65">
        <v>0</v>
      </c>
      <c r="X65">
        <v>0</v>
      </c>
      <c r="Y65">
        <v>276</v>
      </c>
      <c r="Z65">
        <v>0</v>
      </c>
      <c r="AA65">
        <v>0</v>
      </c>
      <c r="AB65">
        <v>0</v>
      </c>
      <c r="AC65">
        <v>0</v>
      </c>
      <c r="AD65">
        <v>0</v>
      </c>
      <c r="AE65">
        <v>0</v>
      </c>
      <c r="AF65">
        <v>6</v>
      </c>
      <c r="AG65">
        <v>0</v>
      </c>
    </row>
    <row r="66" spans="1:33">
      <c r="A66" s="73">
        <v>65</v>
      </c>
      <c r="B66" s="73" t="s">
        <v>1748</v>
      </c>
      <c r="C66" s="73" t="s">
        <v>1020</v>
      </c>
      <c r="D66" s="73" t="s">
        <v>990</v>
      </c>
      <c r="E66" s="73" t="s">
        <v>985</v>
      </c>
      <c r="F66">
        <v>12</v>
      </c>
      <c r="G66" s="73" t="s">
        <v>1683</v>
      </c>
      <c r="H66" s="73" t="s">
        <v>1707</v>
      </c>
      <c r="I66" s="73" t="s">
        <v>1732</v>
      </c>
      <c r="J66" s="73" t="s">
        <v>1415</v>
      </c>
      <c r="K66">
        <v>4</v>
      </c>
      <c r="L66">
        <v>2</v>
      </c>
      <c r="M66">
        <v>0</v>
      </c>
      <c r="N66">
        <v>2</v>
      </c>
      <c r="O66">
        <v>0</v>
      </c>
      <c r="P66">
        <v>0</v>
      </c>
      <c r="Q66">
        <v>0.25</v>
      </c>
      <c r="R66">
        <v>40000</v>
      </c>
      <c r="S66">
        <v>88000</v>
      </c>
      <c r="T66">
        <v>0</v>
      </c>
      <c r="U66">
        <v>34000</v>
      </c>
      <c r="V66">
        <v>44000</v>
      </c>
      <c r="W66">
        <v>0</v>
      </c>
      <c r="X66">
        <v>0</v>
      </c>
      <c r="Y66">
        <v>2</v>
      </c>
      <c r="Z66">
        <v>2</v>
      </c>
      <c r="AA66">
        <v>0</v>
      </c>
      <c r="AB66">
        <v>0</v>
      </c>
      <c r="AC66">
        <v>0</v>
      </c>
      <c r="AD66">
        <v>0</v>
      </c>
      <c r="AE66">
        <v>0</v>
      </c>
      <c r="AF66">
        <v>0</v>
      </c>
      <c r="AG66">
        <v>0</v>
      </c>
    </row>
    <row r="67" spans="1:33">
      <c r="A67" s="73">
        <v>66</v>
      </c>
      <c r="B67" s="73" t="s">
        <v>1749</v>
      </c>
      <c r="C67" s="73" t="s">
        <v>1020</v>
      </c>
      <c r="D67" s="73" t="s">
        <v>990</v>
      </c>
      <c r="E67" s="73" t="s">
        <v>985</v>
      </c>
      <c r="F67">
        <v>12</v>
      </c>
      <c r="G67" s="73" t="s">
        <v>1714</v>
      </c>
      <c r="H67" s="73" t="s">
        <v>1707</v>
      </c>
      <c r="I67" s="73" t="s">
        <v>1732</v>
      </c>
      <c r="J67" s="73" t="s">
        <v>1415</v>
      </c>
      <c r="K67">
        <v>2</v>
      </c>
      <c r="L67">
        <v>2</v>
      </c>
      <c r="M67">
        <v>0</v>
      </c>
      <c r="N67">
        <v>2</v>
      </c>
      <c r="O67">
        <v>0</v>
      </c>
      <c r="P67">
        <v>0</v>
      </c>
      <c r="Q67">
        <v>0</v>
      </c>
      <c r="R67">
        <v>40000</v>
      </c>
      <c r="S67">
        <v>88000</v>
      </c>
      <c r="T67">
        <v>0</v>
      </c>
      <c r="U67">
        <v>34000</v>
      </c>
      <c r="V67">
        <v>44000</v>
      </c>
      <c r="W67">
        <v>0</v>
      </c>
      <c r="X67">
        <v>0</v>
      </c>
      <c r="Y67">
        <v>2</v>
      </c>
      <c r="Z67">
        <v>0</v>
      </c>
      <c r="AA67">
        <v>0</v>
      </c>
      <c r="AB67">
        <v>0</v>
      </c>
      <c r="AC67">
        <v>0</v>
      </c>
      <c r="AD67">
        <v>0</v>
      </c>
      <c r="AE67">
        <v>0</v>
      </c>
      <c r="AF67">
        <v>0</v>
      </c>
      <c r="AG67">
        <v>0</v>
      </c>
    </row>
    <row r="68" spans="1:33">
      <c r="A68" s="73">
        <v>67</v>
      </c>
      <c r="B68" s="73" t="s">
        <v>1021</v>
      </c>
      <c r="C68" s="73" t="s">
        <v>1020</v>
      </c>
      <c r="D68" s="73" t="s">
        <v>990</v>
      </c>
      <c r="E68" s="73" t="s">
        <v>985</v>
      </c>
      <c r="F68">
        <v>12</v>
      </c>
      <c r="G68" s="73" t="s">
        <v>1689</v>
      </c>
      <c r="H68" s="73" t="s">
        <v>1707</v>
      </c>
      <c r="I68" s="73" t="s">
        <v>1732</v>
      </c>
      <c r="J68" s="73" t="s">
        <v>1415</v>
      </c>
      <c r="K68">
        <v>1531</v>
      </c>
      <c r="L68">
        <v>1531</v>
      </c>
      <c r="M68">
        <v>0</v>
      </c>
      <c r="N68">
        <v>1531</v>
      </c>
      <c r="O68">
        <v>220</v>
      </c>
      <c r="P68">
        <v>160</v>
      </c>
      <c r="Q68">
        <v>78.416666665999998</v>
      </c>
      <c r="R68">
        <v>43000</v>
      </c>
      <c r="S68">
        <v>96000</v>
      </c>
      <c r="T68">
        <v>0</v>
      </c>
      <c r="U68">
        <v>36600</v>
      </c>
      <c r="V68">
        <v>48000</v>
      </c>
      <c r="W68">
        <v>0</v>
      </c>
      <c r="X68">
        <v>0</v>
      </c>
      <c r="Y68">
        <v>1531</v>
      </c>
      <c r="Z68">
        <v>0</v>
      </c>
      <c r="AA68">
        <v>0</v>
      </c>
      <c r="AB68">
        <v>0</v>
      </c>
      <c r="AC68">
        <v>0</v>
      </c>
      <c r="AD68">
        <v>0</v>
      </c>
      <c r="AE68">
        <v>0</v>
      </c>
      <c r="AF68">
        <v>0</v>
      </c>
      <c r="AG68">
        <v>0</v>
      </c>
    </row>
    <row r="69" spans="1:33">
      <c r="A69" s="73">
        <v>68</v>
      </c>
      <c r="B69" s="73" t="s">
        <v>1022</v>
      </c>
      <c r="C69" s="73" t="s">
        <v>1023</v>
      </c>
      <c r="D69" s="73" t="s">
        <v>1001</v>
      </c>
      <c r="E69" s="73" t="s">
        <v>985</v>
      </c>
      <c r="F69">
        <v>12</v>
      </c>
      <c r="G69" s="73" t="s">
        <v>1735</v>
      </c>
      <c r="H69" s="73" t="s">
        <v>1707</v>
      </c>
      <c r="I69" s="73" t="s">
        <v>1732</v>
      </c>
      <c r="J69" s="73" t="s">
        <v>1416</v>
      </c>
      <c r="K69">
        <v>508</v>
      </c>
      <c r="L69">
        <v>508</v>
      </c>
      <c r="M69">
        <v>24</v>
      </c>
      <c r="N69">
        <v>484</v>
      </c>
      <c r="O69">
        <v>108</v>
      </c>
      <c r="P69">
        <v>78.666666665999998</v>
      </c>
      <c r="Q69">
        <v>29.833333332999999</v>
      </c>
      <c r="R69">
        <v>20000</v>
      </c>
      <c r="S69">
        <v>50000</v>
      </c>
      <c r="T69">
        <v>13000</v>
      </c>
      <c r="U69">
        <v>17000</v>
      </c>
      <c r="V69">
        <v>20000</v>
      </c>
      <c r="W69">
        <v>0</v>
      </c>
      <c r="X69">
        <v>0</v>
      </c>
      <c r="Y69">
        <v>508</v>
      </c>
      <c r="Z69">
        <v>0</v>
      </c>
      <c r="AA69">
        <v>0</v>
      </c>
      <c r="AB69">
        <v>0</v>
      </c>
      <c r="AC69">
        <v>0</v>
      </c>
      <c r="AD69">
        <v>0</v>
      </c>
      <c r="AE69">
        <v>0</v>
      </c>
      <c r="AF69">
        <v>0</v>
      </c>
      <c r="AG69">
        <v>0</v>
      </c>
    </row>
    <row r="70" spans="1:33">
      <c r="A70" s="73">
        <v>69</v>
      </c>
      <c r="B70" s="73" t="s">
        <v>1750</v>
      </c>
      <c r="C70" s="73" t="s">
        <v>1024</v>
      </c>
      <c r="D70" s="73" t="s">
        <v>990</v>
      </c>
      <c r="E70" s="73" t="s">
        <v>985</v>
      </c>
      <c r="F70">
        <v>12</v>
      </c>
      <c r="G70" s="73" t="s">
        <v>1689</v>
      </c>
      <c r="H70" s="73" t="s">
        <v>1723</v>
      </c>
      <c r="I70" s="73" t="s">
        <v>1732</v>
      </c>
      <c r="J70" s="73" t="s">
        <v>1417</v>
      </c>
      <c r="K70">
        <v>1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43000</v>
      </c>
      <c r="S70">
        <v>108000</v>
      </c>
      <c r="T70">
        <v>0</v>
      </c>
      <c r="U70">
        <v>36600</v>
      </c>
      <c r="V70">
        <v>54000</v>
      </c>
      <c r="W70">
        <v>0</v>
      </c>
      <c r="X70">
        <v>0</v>
      </c>
      <c r="Y70">
        <v>0</v>
      </c>
      <c r="Z70">
        <v>1</v>
      </c>
      <c r="AA70">
        <v>0</v>
      </c>
      <c r="AB70">
        <v>0</v>
      </c>
      <c r="AC70">
        <v>0</v>
      </c>
      <c r="AD70">
        <v>0</v>
      </c>
      <c r="AE70">
        <v>0</v>
      </c>
      <c r="AF70">
        <v>0</v>
      </c>
      <c r="AG70">
        <v>0</v>
      </c>
    </row>
    <row r="71" spans="1:33">
      <c r="A71" s="73">
        <v>70</v>
      </c>
      <c r="B71" s="73" t="s">
        <v>1025</v>
      </c>
      <c r="C71" s="73" t="s">
        <v>1024</v>
      </c>
      <c r="D71" s="73" t="s">
        <v>990</v>
      </c>
      <c r="E71" s="73" t="s">
        <v>985</v>
      </c>
      <c r="F71">
        <v>12</v>
      </c>
      <c r="G71" s="73" t="s">
        <v>1668</v>
      </c>
      <c r="H71" s="73" t="s">
        <v>1723</v>
      </c>
      <c r="I71" s="73" t="s">
        <v>1732</v>
      </c>
      <c r="J71" s="73" t="s">
        <v>1417</v>
      </c>
      <c r="K71">
        <v>1</v>
      </c>
      <c r="L71">
        <v>0</v>
      </c>
      <c r="M71">
        <v>0</v>
      </c>
      <c r="N71">
        <v>0</v>
      </c>
      <c r="O71">
        <v>0</v>
      </c>
      <c r="P71">
        <v>3</v>
      </c>
      <c r="Q71">
        <v>57.166666665999998</v>
      </c>
      <c r="R71">
        <v>42000</v>
      </c>
      <c r="S71">
        <v>90000</v>
      </c>
      <c r="T71">
        <v>29400</v>
      </c>
      <c r="U71">
        <v>35700</v>
      </c>
      <c r="V71">
        <v>45000</v>
      </c>
      <c r="W71">
        <v>2400</v>
      </c>
      <c r="X71">
        <v>0</v>
      </c>
      <c r="Y71">
        <v>0</v>
      </c>
      <c r="Z71">
        <v>0</v>
      </c>
      <c r="AA71">
        <v>0</v>
      </c>
      <c r="AB71">
        <v>0</v>
      </c>
      <c r="AC71">
        <v>0</v>
      </c>
      <c r="AD71">
        <v>1</v>
      </c>
      <c r="AE71">
        <v>0</v>
      </c>
      <c r="AF71">
        <v>0</v>
      </c>
      <c r="AG71">
        <v>0</v>
      </c>
    </row>
    <row r="72" spans="1:33">
      <c r="A72" s="73">
        <v>71</v>
      </c>
      <c r="B72" s="73" t="s">
        <v>1026</v>
      </c>
      <c r="C72" s="73" t="s">
        <v>1027</v>
      </c>
      <c r="D72" s="73" t="s">
        <v>990</v>
      </c>
      <c r="E72" s="73" t="s">
        <v>985</v>
      </c>
      <c r="F72">
        <v>12</v>
      </c>
      <c r="G72" s="73" t="s">
        <v>1668</v>
      </c>
      <c r="H72" s="73" t="s">
        <v>1703</v>
      </c>
      <c r="I72" s="73" t="s">
        <v>1732</v>
      </c>
      <c r="J72" s="73" t="s">
        <v>1418</v>
      </c>
      <c r="K72">
        <v>24</v>
      </c>
      <c r="L72">
        <v>24</v>
      </c>
      <c r="M72">
        <v>0</v>
      </c>
      <c r="N72">
        <v>24</v>
      </c>
      <c r="O72">
        <v>0</v>
      </c>
      <c r="P72">
        <v>4.6666666660000002</v>
      </c>
      <c r="Q72">
        <v>3.1666666659999998</v>
      </c>
      <c r="R72">
        <v>300000</v>
      </c>
      <c r="S72">
        <v>660000</v>
      </c>
      <c r="T72">
        <v>210000</v>
      </c>
      <c r="U72">
        <v>270000</v>
      </c>
      <c r="V72">
        <v>330000</v>
      </c>
      <c r="W72">
        <v>0</v>
      </c>
      <c r="X72">
        <v>36</v>
      </c>
      <c r="Y72">
        <v>24</v>
      </c>
      <c r="Z72">
        <v>0</v>
      </c>
      <c r="AA72">
        <v>0</v>
      </c>
      <c r="AB72">
        <v>0</v>
      </c>
      <c r="AC72">
        <v>0</v>
      </c>
      <c r="AD72">
        <v>0</v>
      </c>
      <c r="AE72">
        <v>0</v>
      </c>
      <c r="AF72">
        <v>0</v>
      </c>
      <c r="AG72">
        <v>0</v>
      </c>
    </row>
    <row r="73" spans="1:33">
      <c r="A73" s="73">
        <v>72</v>
      </c>
      <c r="B73" s="73" t="s">
        <v>1751</v>
      </c>
      <c r="C73" s="73" t="s">
        <v>1028</v>
      </c>
      <c r="D73" s="73" t="s">
        <v>990</v>
      </c>
      <c r="E73" s="73" t="s">
        <v>985</v>
      </c>
      <c r="F73">
        <v>12</v>
      </c>
      <c r="G73" s="73" t="s">
        <v>1668</v>
      </c>
      <c r="H73" s="73" t="s">
        <v>1703</v>
      </c>
      <c r="I73" s="73" t="s">
        <v>1732</v>
      </c>
      <c r="J73" s="73" t="s">
        <v>1752</v>
      </c>
      <c r="K73">
        <v>78</v>
      </c>
      <c r="L73">
        <v>78</v>
      </c>
      <c r="M73">
        <v>0</v>
      </c>
      <c r="N73">
        <v>78</v>
      </c>
      <c r="O73">
        <v>18</v>
      </c>
      <c r="P73">
        <v>11.666666665999999</v>
      </c>
      <c r="Q73">
        <v>5.8333333329999997</v>
      </c>
      <c r="R73">
        <v>310000</v>
      </c>
      <c r="S73">
        <v>700000</v>
      </c>
      <c r="T73">
        <v>217000</v>
      </c>
      <c r="U73">
        <v>279000</v>
      </c>
      <c r="V73">
        <v>350000</v>
      </c>
      <c r="W73">
        <v>0</v>
      </c>
      <c r="X73">
        <v>168</v>
      </c>
      <c r="Y73">
        <v>78</v>
      </c>
      <c r="Z73">
        <v>0</v>
      </c>
      <c r="AA73">
        <v>0</v>
      </c>
      <c r="AB73">
        <v>0</v>
      </c>
      <c r="AC73">
        <v>0</v>
      </c>
      <c r="AD73">
        <v>0</v>
      </c>
      <c r="AE73">
        <v>0</v>
      </c>
      <c r="AF73">
        <v>0</v>
      </c>
      <c r="AG73">
        <v>0</v>
      </c>
    </row>
    <row r="74" spans="1:33">
      <c r="A74" s="73">
        <v>73</v>
      </c>
      <c r="B74" s="73" t="s">
        <v>1029</v>
      </c>
      <c r="C74" s="73" t="s">
        <v>1030</v>
      </c>
      <c r="D74" s="73" t="s">
        <v>990</v>
      </c>
      <c r="E74" s="73" t="s">
        <v>985</v>
      </c>
      <c r="F74">
        <v>12</v>
      </c>
      <c r="G74" s="73" t="s">
        <v>1674</v>
      </c>
      <c r="H74" s="73" t="s">
        <v>1703</v>
      </c>
      <c r="I74" s="73" t="s">
        <v>1732</v>
      </c>
      <c r="J74" s="73" t="s">
        <v>1419</v>
      </c>
      <c r="K74">
        <v>9</v>
      </c>
      <c r="L74">
        <v>9</v>
      </c>
      <c r="M74">
        <v>0</v>
      </c>
      <c r="N74">
        <v>9</v>
      </c>
      <c r="O74">
        <v>11</v>
      </c>
      <c r="P74">
        <v>8.3333333330000006</v>
      </c>
      <c r="Q74">
        <v>2.0833333330000001</v>
      </c>
      <c r="R74">
        <v>205000</v>
      </c>
      <c r="S74">
        <v>460000</v>
      </c>
      <c r="T74">
        <v>143500</v>
      </c>
      <c r="U74">
        <v>185000</v>
      </c>
      <c r="V74">
        <v>230000</v>
      </c>
      <c r="W74">
        <v>0</v>
      </c>
      <c r="X74">
        <v>96</v>
      </c>
      <c r="Y74">
        <v>9</v>
      </c>
      <c r="Z74">
        <v>0</v>
      </c>
      <c r="AA74">
        <v>0</v>
      </c>
      <c r="AB74">
        <v>0</v>
      </c>
      <c r="AC74">
        <v>0</v>
      </c>
      <c r="AD74">
        <v>0</v>
      </c>
      <c r="AE74">
        <v>0</v>
      </c>
      <c r="AF74">
        <v>0</v>
      </c>
      <c r="AG74">
        <v>0</v>
      </c>
    </row>
    <row r="75" spans="1:33">
      <c r="A75" s="73">
        <v>74</v>
      </c>
      <c r="B75" s="73" t="s">
        <v>1031</v>
      </c>
      <c r="C75" s="73" t="s">
        <v>1032</v>
      </c>
      <c r="D75" s="73" t="s">
        <v>990</v>
      </c>
      <c r="E75" s="73" t="s">
        <v>985</v>
      </c>
      <c r="F75">
        <v>12</v>
      </c>
      <c r="G75" s="73" t="s">
        <v>1702</v>
      </c>
      <c r="H75" s="73" t="s">
        <v>1723</v>
      </c>
      <c r="I75" s="73" t="s">
        <v>1732</v>
      </c>
      <c r="J75" s="73" t="s">
        <v>1420</v>
      </c>
      <c r="K75">
        <v>170</v>
      </c>
      <c r="L75">
        <v>166</v>
      </c>
      <c r="M75">
        <v>0</v>
      </c>
      <c r="N75">
        <v>166</v>
      </c>
      <c r="O75">
        <v>95</v>
      </c>
      <c r="P75">
        <v>109</v>
      </c>
      <c r="Q75">
        <v>33.583333332999999</v>
      </c>
      <c r="R75">
        <v>72000</v>
      </c>
      <c r="S75">
        <v>160000</v>
      </c>
      <c r="T75">
        <v>41000</v>
      </c>
      <c r="U75">
        <v>61200</v>
      </c>
      <c r="V75">
        <v>64000</v>
      </c>
      <c r="W75">
        <v>0</v>
      </c>
      <c r="X75">
        <v>0</v>
      </c>
      <c r="Y75">
        <v>166</v>
      </c>
      <c r="Z75">
        <v>1</v>
      </c>
      <c r="AA75">
        <v>0</v>
      </c>
      <c r="AB75">
        <v>0</v>
      </c>
      <c r="AC75">
        <v>0</v>
      </c>
      <c r="AD75">
        <v>0</v>
      </c>
      <c r="AE75">
        <v>0</v>
      </c>
      <c r="AF75">
        <v>3</v>
      </c>
      <c r="AG75">
        <v>0</v>
      </c>
    </row>
    <row r="76" spans="1:33">
      <c r="A76" s="73">
        <v>75</v>
      </c>
      <c r="B76" s="73" t="s">
        <v>1033</v>
      </c>
      <c r="C76" s="73" t="s">
        <v>1034</v>
      </c>
      <c r="D76" s="73" t="s">
        <v>990</v>
      </c>
      <c r="E76" s="73" t="s">
        <v>985</v>
      </c>
      <c r="F76">
        <v>12</v>
      </c>
      <c r="G76" s="73" t="s">
        <v>1674</v>
      </c>
      <c r="H76" s="73" t="s">
        <v>1707</v>
      </c>
      <c r="I76" s="73" t="s">
        <v>1732</v>
      </c>
      <c r="J76" s="73" t="s">
        <v>1421</v>
      </c>
      <c r="K76">
        <v>217</v>
      </c>
      <c r="L76">
        <v>232</v>
      </c>
      <c r="M76">
        <v>0</v>
      </c>
      <c r="N76">
        <v>232</v>
      </c>
      <c r="O76">
        <v>217</v>
      </c>
      <c r="P76">
        <v>157.666666666</v>
      </c>
      <c r="Q76">
        <v>61.75</v>
      </c>
      <c r="R76">
        <v>60000</v>
      </c>
      <c r="S76">
        <v>132000</v>
      </c>
      <c r="T76">
        <v>34200</v>
      </c>
      <c r="U76">
        <v>51000</v>
      </c>
      <c r="V76">
        <v>49000</v>
      </c>
      <c r="W76">
        <v>0</v>
      </c>
      <c r="X76">
        <v>0</v>
      </c>
      <c r="Y76">
        <v>232</v>
      </c>
      <c r="Z76">
        <v>1</v>
      </c>
      <c r="AA76">
        <v>0</v>
      </c>
      <c r="AB76">
        <v>0</v>
      </c>
      <c r="AC76">
        <v>-16</v>
      </c>
      <c r="AD76">
        <v>0</v>
      </c>
      <c r="AE76">
        <v>0</v>
      </c>
      <c r="AF76">
        <v>0</v>
      </c>
      <c r="AG76">
        <v>0</v>
      </c>
    </row>
    <row r="77" spans="1:33">
      <c r="A77" s="73">
        <v>76</v>
      </c>
      <c r="B77" s="73" t="s">
        <v>1753</v>
      </c>
      <c r="C77" s="73" t="s">
        <v>1754</v>
      </c>
      <c r="D77" s="73" t="s">
        <v>990</v>
      </c>
      <c r="E77" s="73" t="s">
        <v>985</v>
      </c>
      <c r="F77">
        <v>12</v>
      </c>
      <c r="G77" s="73" t="s">
        <v>1714</v>
      </c>
      <c r="H77" s="73" t="s">
        <v>1715</v>
      </c>
      <c r="I77" s="73" t="s">
        <v>1732</v>
      </c>
      <c r="J77" s="73" t="s">
        <v>1755</v>
      </c>
      <c r="K77">
        <v>117</v>
      </c>
      <c r="L77">
        <v>114</v>
      </c>
      <c r="M77">
        <v>0</v>
      </c>
      <c r="N77">
        <v>114</v>
      </c>
      <c r="O77">
        <v>0</v>
      </c>
      <c r="P77">
        <v>0</v>
      </c>
      <c r="Q77">
        <v>-8.3333332999999996E-2</v>
      </c>
      <c r="R77">
        <v>1450000</v>
      </c>
      <c r="S77">
        <v>3200000</v>
      </c>
      <c r="T77">
        <v>856000</v>
      </c>
      <c r="U77">
        <v>1305000</v>
      </c>
      <c r="V77">
        <v>1280000</v>
      </c>
      <c r="W77">
        <v>0</v>
      </c>
      <c r="X77">
        <v>0</v>
      </c>
      <c r="Y77">
        <v>114</v>
      </c>
      <c r="Z77">
        <v>0</v>
      </c>
      <c r="AA77">
        <v>0</v>
      </c>
      <c r="AB77">
        <v>0</v>
      </c>
      <c r="AC77">
        <v>3</v>
      </c>
      <c r="AD77">
        <v>0</v>
      </c>
      <c r="AE77">
        <v>0</v>
      </c>
      <c r="AF77">
        <v>0</v>
      </c>
      <c r="AG77">
        <v>0</v>
      </c>
    </row>
    <row r="78" spans="1:33">
      <c r="A78" s="73">
        <v>77</v>
      </c>
      <c r="B78" s="73" t="s">
        <v>1756</v>
      </c>
      <c r="C78" s="73" t="s">
        <v>1757</v>
      </c>
      <c r="D78" s="73" t="s">
        <v>990</v>
      </c>
      <c r="E78" s="73" t="s">
        <v>985</v>
      </c>
      <c r="F78">
        <v>12</v>
      </c>
      <c r="G78" s="73" t="s">
        <v>1758</v>
      </c>
      <c r="H78" s="73" t="s">
        <v>1715</v>
      </c>
      <c r="I78" s="73" t="s">
        <v>1732</v>
      </c>
      <c r="J78" s="73" t="s">
        <v>1759</v>
      </c>
      <c r="K78">
        <v>16</v>
      </c>
      <c r="L78">
        <v>13</v>
      </c>
      <c r="M78">
        <v>0</v>
      </c>
      <c r="N78">
        <v>13</v>
      </c>
      <c r="O78">
        <v>0</v>
      </c>
      <c r="P78">
        <v>0</v>
      </c>
      <c r="Q78">
        <v>0</v>
      </c>
      <c r="R78">
        <v>1180000</v>
      </c>
      <c r="S78">
        <v>2600000</v>
      </c>
      <c r="T78">
        <v>696000</v>
      </c>
      <c r="U78">
        <v>1062000</v>
      </c>
      <c r="V78">
        <v>1100000</v>
      </c>
      <c r="W78">
        <v>0</v>
      </c>
      <c r="X78">
        <v>0</v>
      </c>
      <c r="Y78">
        <v>13</v>
      </c>
      <c r="Z78">
        <v>0</v>
      </c>
      <c r="AA78">
        <v>0</v>
      </c>
      <c r="AB78">
        <v>0</v>
      </c>
      <c r="AC78">
        <v>3</v>
      </c>
      <c r="AD78">
        <v>0</v>
      </c>
      <c r="AE78">
        <v>0</v>
      </c>
      <c r="AF78">
        <v>0</v>
      </c>
      <c r="AG78">
        <v>0</v>
      </c>
    </row>
    <row r="79" spans="1:33">
      <c r="A79" s="73">
        <v>78</v>
      </c>
      <c r="B79" s="73" t="s">
        <v>1035</v>
      </c>
      <c r="C79" s="73" t="s">
        <v>1036</v>
      </c>
      <c r="D79" s="73" t="s">
        <v>990</v>
      </c>
      <c r="E79" s="73" t="s">
        <v>985</v>
      </c>
      <c r="F79">
        <v>12</v>
      </c>
      <c r="G79" s="73" t="s">
        <v>1683</v>
      </c>
      <c r="H79" s="73" t="s">
        <v>1715</v>
      </c>
      <c r="I79" s="73" t="s">
        <v>1732</v>
      </c>
      <c r="J79" s="73" t="s">
        <v>1422</v>
      </c>
      <c r="K79">
        <v>98</v>
      </c>
      <c r="L79">
        <v>98</v>
      </c>
      <c r="M79">
        <v>0</v>
      </c>
      <c r="N79">
        <v>98</v>
      </c>
      <c r="O79">
        <v>12</v>
      </c>
      <c r="P79">
        <v>14.666666665999999</v>
      </c>
      <c r="Q79">
        <v>7.9166666660000002</v>
      </c>
      <c r="R79">
        <v>270000</v>
      </c>
      <c r="S79">
        <v>600000</v>
      </c>
      <c r="T79">
        <v>0</v>
      </c>
      <c r="U79">
        <v>243000</v>
      </c>
      <c r="V79">
        <v>300000</v>
      </c>
      <c r="W79">
        <v>0</v>
      </c>
      <c r="X79">
        <v>0</v>
      </c>
      <c r="Y79">
        <v>98</v>
      </c>
      <c r="Z79">
        <v>0</v>
      </c>
      <c r="AA79">
        <v>0</v>
      </c>
      <c r="AB79">
        <v>0</v>
      </c>
      <c r="AC79">
        <v>0</v>
      </c>
      <c r="AD79">
        <v>0</v>
      </c>
      <c r="AE79">
        <v>0</v>
      </c>
      <c r="AF79">
        <v>0</v>
      </c>
      <c r="AG79">
        <v>0</v>
      </c>
    </row>
    <row r="80" spans="1:33">
      <c r="A80" s="73">
        <v>79</v>
      </c>
      <c r="B80" s="73" t="s">
        <v>1760</v>
      </c>
      <c r="C80" s="73" t="s">
        <v>1036</v>
      </c>
      <c r="D80" s="73" t="s">
        <v>990</v>
      </c>
      <c r="E80" s="73" t="s">
        <v>985</v>
      </c>
      <c r="F80">
        <v>12</v>
      </c>
      <c r="G80" s="73" t="s">
        <v>1714</v>
      </c>
      <c r="H80" s="73" t="s">
        <v>1715</v>
      </c>
      <c r="I80" s="73" t="s">
        <v>1732</v>
      </c>
      <c r="J80" s="73" t="s">
        <v>1422</v>
      </c>
      <c r="K80">
        <v>20</v>
      </c>
      <c r="L80">
        <v>20</v>
      </c>
      <c r="M80">
        <v>0</v>
      </c>
      <c r="N80">
        <v>20</v>
      </c>
      <c r="O80">
        <v>35</v>
      </c>
      <c r="P80">
        <v>30</v>
      </c>
      <c r="Q80">
        <v>10</v>
      </c>
      <c r="R80">
        <v>270000</v>
      </c>
      <c r="S80">
        <v>600000</v>
      </c>
      <c r="T80">
        <v>154000</v>
      </c>
      <c r="U80">
        <v>243000</v>
      </c>
      <c r="V80">
        <v>240000</v>
      </c>
      <c r="W80">
        <v>0</v>
      </c>
      <c r="X80">
        <v>0</v>
      </c>
      <c r="Y80">
        <v>20</v>
      </c>
      <c r="Z80">
        <v>0</v>
      </c>
      <c r="AA80">
        <v>0</v>
      </c>
      <c r="AB80">
        <v>0</v>
      </c>
      <c r="AC80">
        <v>0</v>
      </c>
      <c r="AD80">
        <v>0</v>
      </c>
      <c r="AE80">
        <v>0</v>
      </c>
      <c r="AF80">
        <v>0</v>
      </c>
      <c r="AG80">
        <v>0</v>
      </c>
    </row>
    <row r="81" spans="1:33">
      <c r="A81" s="73">
        <v>80</v>
      </c>
      <c r="B81" s="73" t="s">
        <v>1761</v>
      </c>
      <c r="C81" s="73" t="s">
        <v>1762</v>
      </c>
      <c r="D81" s="73" t="s">
        <v>990</v>
      </c>
      <c r="E81" s="73" t="s">
        <v>985</v>
      </c>
      <c r="F81">
        <v>12</v>
      </c>
      <c r="G81" s="73" t="s">
        <v>1731</v>
      </c>
      <c r="H81" s="73" t="s">
        <v>1715</v>
      </c>
      <c r="I81" s="73" t="s">
        <v>1732</v>
      </c>
      <c r="J81" s="73" t="s">
        <v>1763</v>
      </c>
      <c r="K81">
        <v>4</v>
      </c>
      <c r="L81">
        <v>0</v>
      </c>
      <c r="M81">
        <v>0</v>
      </c>
      <c r="N81">
        <v>0</v>
      </c>
      <c r="O81">
        <v>0</v>
      </c>
      <c r="P81">
        <v>0</v>
      </c>
      <c r="Q81">
        <v>0</v>
      </c>
      <c r="R81">
        <v>1180000</v>
      </c>
      <c r="S81">
        <v>2600000</v>
      </c>
      <c r="T81">
        <v>708000</v>
      </c>
      <c r="U81">
        <v>1062000</v>
      </c>
      <c r="V81">
        <v>910000</v>
      </c>
      <c r="W81">
        <v>0</v>
      </c>
      <c r="X81">
        <v>0</v>
      </c>
      <c r="Y81">
        <v>0</v>
      </c>
      <c r="Z81">
        <v>0</v>
      </c>
      <c r="AA81">
        <v>0</v>
      </c>
      <c r="AB81">
        <v>0</v>
      </c>
      <c r="AC81">
        <v>4</v>
      </c>
      <c r="AD81">
        <v>0</v>
      </c>
      <c r="AE81">
        <v>0</v>
      </c>
      <c r="AF81">
        <v>0</v>
      </c>
      <c r="AG81">
        <v>0</v>
      </c>
    </row>
    <row r="82" spans="1:33">
      <c r="A82" s="73">
        <v>81</v>
      </c>
      <c r="B82" s="73" t="s">
        <v>1764</v>
      </c>
      <c r="C82" s="73" t="s">
        <v>1762</v>
      </c>
      <c r="D82" s="73" t="s">
        <v>990</v>
      </c>
      <c r="E82" s="73" t="s">
        <v>985</v>
      </c>
      <c r="F82">
        <v>12</v>
      </c>
      <c r="G82" s="73" t="s">
        <v>1758</v>
      </c>
      <c r="H82" s="73" t="s">
        <v>1715</v>
      </c>
      <c r="I82" s="73" t="s">
        <v>1732</v>
      </c>
      <c r="J82" s="73" t="s">
        <v>1763</v>
      </c>
      <c r="K82">
        <v>8</v>
      </c>
      <c r="L82">
        <v>6</v>
      </c>
      <c r="M82">
        <v>0</v>
      </c>
      <c r="N82">
        <v>6</v>
      </c>
      <c r="O82">
        <v>0</v>
      </c>
      <c r="P82">
        <v>0</v>
      </c>
      <c r="Q82">
        <v>0.25</v>
      </c>
      <c r="R82">
        <v>1180000</v>
      </c>
      <c r="S82">
        <v>2600000</v>
      </c>
      <c r="T82">
        <v>708000</v>
      </c>
      <c r="U82">
        <v>1062000</v>
      </c>
      <c r="V82">
        <v>910000</v>
      </c>
      <c r="W82">
        <v>0</v>
      </c>
      <c r="X82">
        <v>0</v>
      </c>
      <c r="Y82">
        <v>6</v>
      </c>
      <c r="Z82">
        <v>0</v>
      </c>
      <c r="AA82">
        <v>0</v>
      </c>
      <c r="AB82">
        <v>0</v>
      </c>
      <c r="AC82">
        <v>2</v>
      </c>
      <c r="AD82">
        <v>0</v>
      </c>
      <c r="AE82">
        <v>0</v>
      </c>
      <c r="AF82">
        <v>0</v>
      </c>
      <c r="AG82">
        <v>0</v>
      </c>
    </row>
    <row r="83" spans="1:33">
      <c r="A83" s="73">
        <v>82</v>
      </c>
      <c r="B83" s="73" t="s">
        <v>1765</v>
      </c>
      <c r="C83" s="73" t="s">
        <v>1762</v>
      </c>
      <c r="D83" s="73" t="s">
        <v>990</v>
      </c>
      <c r="E83" s="73" t="s">
        <v>985</v>
      </c>
      <c r="F83">
        <v>12</v>
      </c>
      <c r="G83" s="73" t="s">
        <v>1702</v>
      </c>
      <c r="H83" s="73" t="s">
        <v>1715</v>
      </c>
      <c r="I83" s="73" t="s">
        <v>1732</v>
      </c>
      <c r="J83" s="73" t="s">
        <v>1763</v>
      </c>
      <c r="K83">
        <v>26</v>
      </c>
      <c r="L83">
        <v>24</v>
      </c>
      <c r="M83">
        <v>0</v>
      </c>
      <c r="N83">
        <v>24</v>
      </c>
      <c r="O83">
        <v>0</v>
      </c>
      <c r="P83">
        <v>0</v>
      </c>
      <c r="Q83">
        <v>0.33333333300000001</v>
      </c>
      <c r="R83">
        <v>1180000</v>
      </c>
      <c r="S83">
        <v>2600000</v>
      </c>
      <c r="T83">
        <v>708000</v>
      </c>
      <c r="U83">
        <v>1062000</v>
      </c>
      <c r="V83">
        <v>910000</v>
      </c>
      <c r="W83">
        <v>0</v>
      </c>
      <c r="X83">
        <v>0</v>
      </c>
      <c r="Y83">
        <v>24</v>
      </c>
      <c r="Z83">
        <v>0</v>
      </c>
      <c r="AA83">
        <v>0</v>
      </c>
      <c r="AB83">
        <v>0</v>
      </c>
      <c r="AC83">
        <v>2</v>
      </c>
      <c r="AD83">
        <v>0</v>
      </c>
      <c r="AE83">
        <v>0</v>
      </c>
      <c r="AF83">
        <v>0</v>
      </c>
      <c r="AG83">
        <v>0</v>
      </c>
    </row>
    <row r="84" spans="1:33">
      <c r="A84" s="73">
        <v>83</v>
      </c>
      <c r="B84" s="73" t="s">
        <v>1766</v>
      </c>
      <c r="C84" s="73" t="s">
        <v>1762</v>
      </c>
      <c r="D84" s="73" t="s">
        <v>990</v>
      </c>
      <c r="E84" s="73" t="s">
        <v>985</v>
      </c>
      <c r="F84">
        <v>12</v>
      </c>
      <c r="G84" s="73" t="s">
        <v>1683</v>
      </c>
      <c r="H84" s="73" t="s">
        <v>1715</v>
      </c>
      <c r="I84" s="73" t="s">
        <v>1732</v>
      </c>
      <c r="J84" s="73" t="s">
        <v>1763</v>
      </c>
      <c r="K84">
        <v>56</v>
      </c>
      <c r="L84">
        <v>54</v>
      </c>
      <c r="M84">
        <v>0</v>
      </c>
      <c r="N84">
        <v>54</v>
      </c>
      <c r="O84">
        <v>4</v>
      </c>
      <c r="P84">
        <v>2.6666666659999998</v>
      </c>
      <c r="Q84">
        <v>1.666666666</v>
      </c>
      <c r="R84">
        <v>1180000</v>
      </c>
      <c r="S84">
        <v>2600000</v>
      </c>
      <c r="T84">
        <v>708000</v>
      </c>
      <c r="U84">
        <v>1062000</v>
      </c>
      <c r="V84">
        <v>910000</v>
      </c>
      <c r="W84">
        <v>0</v>
      </c>
      <c r="X84">
        <v>0</v>
      </c>
      <c r="Y84">
        <v>54</v>
      </c>
      <c r="Z84">
        <v>0</v>
      </c>
      <c r="AA84">
        <v>0</v>
      </c>
      <c r="AB84">
        <v>0</v>
      </c>
      <c r="AC84">
        <v>2</v>
      </c>
      <c r="AD84">
        <v>0</v>
      </c>
      <c r="AE84">
        <v>0</v>
      </c>
      <c r="AF84">
        <v>0</v>
      </c>
      <c r="AG84">
        <v>0</v>
      </c>
    </row>
    <row r="85" spans="1:33">
      <c r="A85" s="73">
        <v>84</v>
      </c>
      <c r="B85" s="73" t="s">
        <v>1767</v>
      </c>
      <c r="C85" s="73" t="s">
        <v>1762</v>
      </c>
      <c r="D85" s="73" t="s">
        <v>990</v>
      </c>
      <c r="E85" s="73" t="s">
        <v>985</v>
      </c>
      <c r="F85">
        <v>12</v>
      </c>
      <c r="G85" s="73" t="s">
        <v>1714</v>
      </c>
      <c r="H85" s="73" t="s">
        <v>1715</v>
      </c>
      <c r="I85" s="73" t="s">
        <v>1732</v>
      </c>
      <c r="J85" s="73" t="s">
        <v>1763</v>
      </c>
      <c r="K85">
        <v>35</v>
      </c>
      <c r="L85">
        <v>33</v>
      </c>
      <c r="M85">
        <v>0</v>
      </c>
      <c r="N85">
        <v>33</v>
      </c>
      <c r="O85">
        <v>0</v>
      </c>
      <c r="P85">
        <v>0</v>
      </c>
      <c r="Q85">
        <v>0</v>
      </c>
      <c r="R85">
        <v>1180000</v>
      </c>
      <c r="S85">
        <v>2600000</v>
      </c>
      <c r="T85">
        <v>708000</v>
      </c>
      <c r="U85">
        <v>1062000</v>
      </c>
      <c r="V85">
        <v>910000</v>
      </c>
      <c r="W85">
        <v>0</v>
      </c>
      <c r="X85">
        <v>0</v>
      </c>
      <c r="Y85">
        <v>33</v>
      </c>
      <c r="Z85">
        <v>0</v>
      </c>
      <c r="AA85">
        <v>0</v>
      </c>
      <c r="AB85">
        <v>0</v>
      </c>
      <c r="AC85">
        <v>2</v>
      </c>
      <c r="AD85">
        <v>0</v>
      </c>
      <c r="AE85">
        <v>0</v>
      </c>
      <c r="AF85">
        <v>0</v>
      </c>
      <c r="AG85">
        <v>0</v>
      </c>
    </row>
    <row r="86" spans="1:33">
      <c r="A86" s="73">
        <v>85</v>
      </c>
      <c r="B86" s="73" t="s">
        <v>1768</v>
      </c>
      <c r="C86" s="73" t="s">
        <v>1769</v>
      </c>
      <c r="D86" s="73" t="s">
        <v>990</v>
      </c>
      <c r="E86" s="73" t="s">
        <v>985</v>
      </c>
      <c r="F86">
        <v>12</v>
      </c>
      <c r="G86" s="73" t="s">
        <v>1702</v>
      </c>
      <c r="H86" s="73" t="s">
        <v>1698</v>
      </c>
      <c r="I86" s="73" t="s">
        <v>1732</v>
      </c>
      <c r="J86" s="73" t="s">
        <v>1770</v>
      </c>
      <c r="K86">
        <v>1</v>
      </c>
      <c r="L86">
        <v>1</v>
      </c>
      <c r="M86">
        <v>0</v>
      </c>
      <c r="N86">
        <v>1</v>
      </c>
      <c r="O86">
        <v>0</v>
      </c>
      <c r="P86">
        <v>0</v>
      </c>
      <c r="Q86">
        <v>0</v>
      </c>
      <c r="R86">
        <v>680000</v>
      </c>
      <c r="S86">
        <v>1500000</v>
      </c>
      <c r="T86">
        <v>374000</v>
      </c>
      <c r="U86">
        <v>612000</v>
      </c>
      <c r="V86">
        <v>570000</v>
      </c>
      <c r="W86">
        <v>0</v>
      </c>
      <c r="X86">
        <v>0</v>
      </c>
      <c r="Y86">
        <v>1</v>
      </c>
      <c r="Z86">
        <v>0</v>
      </c>
      <c r="AA86">
        <v>0</v>
      </c>
      <c r="AB86">
        <v>0</v>
      </c>
      <c r="AC86">
        <v>0</v>
      </c>
      <c r="AD86">
        <v>0</v>
      </c>
      <c r="AE86">
        <v>0</v>
      </c>
      <c r="AF86">
        <v>0</v>
      </c>
      <c r="AG86">
        <v>0</v>
      </c>
    </row>
    <row r="87" spans="1:33">
      <c r="A87" s="73">
        <v>86</v>
      </c>
      <c r="B87" s="73" t="s">
        <v>1771</v>
      </c>
      <c r="C87" s="73" t="s">
        <v>1769</v>
      </c>
      <c r="D87" s="73" t="s">
        <v>990</v>
      </c>
      <c r="E87" s="73" t="s">
        <v>985</v>
      </c>
      <c r="F87">
        <v>12</v>
      </c>
      <c r="G87" s="73" t="s">
        <v>1714</v>
      </c>
      <c r="H87" s="73" t="s">
        <v>1698</v>
      </c>
      <c r="I87" s="73" t="s">
        <v>1732</v>
      </c>
      <c r="J87" s="73" t="s">
        <v>1770</v>
      </c>
      <c r="K87">
        <v>1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680000</v>
      </c>
      <c r="S87">
        <v>1500000</v>
      </c>
      <c r="T87">
        <v>374000</v>
      </c>
      <c r="U87">
        <v>612000</v>
      </c>
      <c r="V87">
        <v>570000</v>
      </c>
      <c r="W87">
        <v>0</v>
      </c>
      <c r="X87">
        <v>0</v>
      </c>
      <c r="Y87">
        <v>0</v>
      </c>
      <c r="Z87">
        <v>1</v>
      </c>
      <c r="AA87">
        <v>0</v>
      </c>
      <c r="AB87">
        <v>0</v>
      </c>
      <c r="AC87">
        <v>0</v>
      </c>
      <c r="AD87">
        <v>0</v>
      </c>
      <c r="AE87">
        <v>0</v>
      </c>
      <c r="AF87">
        <v>0</v>
      </c>
      <c r="AG87">
        <v>0</v>
      </c>
    </row>
    <row r="88" spans="1:33">
      <c r="A88" s="73">
        <v>87</v>
      </c>
      <c r="B88" s="73" t="s">
        <v>1037</v>
      </c>
      <c r="C88" s="73" t="s">
        <v>1038</v>
      </c>
      <c r="D88" s="73" t="s">
        <v>990</v>
      </c>
      <c r="E88" s="73" t="s">
        <v>985</v>
      </c>
      <c r="F88">
        <v>12</v>
      </c>
      <c r="G88" s="73" t="s">
        <v>1668</v>
      </c>
      <c r="H88" s="73" t="s">
        <v>1698</v>
      </c>
      <c r="I88" s="73" t="s">
        <v>1732</v>
      </c>
      <c r="J88" s="73" t="s">
        <v>1423</v>
      </c>
      <c r="K88">
        <v>13</v>
      </c>
      <c r="L88">
        <v>4</v>
      </c>
      <c r="M88">
        <v>0</v>
      </c>
      <c r="N88">
        <v>4</v>
      </c>
      <c r="O88">
        <v>1</v>
      </c>
      <c r="P88">
        <v>2.3333333330000001</v>
      </c>
      <c r="Q88">
        <v>1.75</v>
      </c>
      <c r="R88">
        <v>400000</v>
      </c>
      <c r="S88">
        <v>900000</v>
      </c>
      <c r="T88">
        <v>280000</v>
      </c>
      <c r="U88">
        <v>360000</v>
      </c>
      <c r="V88">
        <v>450000</v>
      </c>
      <c r="W88">
        <v>0</v>
      </c>
      <c r="X88">
        <v>48</v>
      </c>
      <c r="Y88">
        <v>4</v>
      </c>
      <c r="Z88">
        <v>0</v>
      </c>
      <c r="AA88">
        <v>0</v>
      </c>
      <c r="AB88">
        <v>0</v>
      </c>
      <c r="AC88">
        <v>9</v>
      </c>
      <c r="AD88">
        <v>0</v>
      </c>
      <c r="AE88">
        <v>0</v>
      </c>
      <c r="AF88">
        <v>0</v>
      </c>
      <c r="AG88">
        <v>0</v>
      </c>
    </row>
    <row r="89" spans="1:33">
      <c r="A89" s="73">
        <v>88</v>
      </c>
      <c r="B89" s="73" t="s">
        <v>1772</v>
      </c>
      <c r="C89" s="73" t="s">
        <v>1773</v>
      </c>
      <c r="D89" s="73" t="s">
        <v>990</v>
      </c>
      <c r="E89" s="73" t="s">
        <v>985</v>
      </c>
      <c r="F89">
        <v>12</v>
      </c>
      <c r="G89" s="73" t="s">
        <v>1731</v>
      </c>
      <c r="H89" s="73" t="s">
        <v>1715</v>
      </c>
      <c r="I89" s="73" t="s">
        <v>1732</v>
      </c>
      <c r="J89" s="73" t="s">
        <v>1774</v>
      </c>
      <c r="K89">
        <v>1</v>
      </c>
      <c r="L89">
        <v>1</v>
      </c>
      <c r="M89">
        <v>0</v>
      </c>
      <c r="N89">
        <v>1</v>
      </c>
      <c r="O89">
        <v>0</v>
      </c>
      <c r="P89">
        <v>0</v>
      </c>
      <c r="Q89">
        <v>0</v>
      </c>
      <c r="R89">
        <v>47000</v>
      </c>
      <c r="S89">
        <v>85000</v>
      </c>
      <c r="T89">
        <v>0</v>
      </c>
      <c r="U89">
        <v>39950</v>
      </c>
      <c r="V89">
        <v>51000</v>
      </c>
      <c r="W89">
        <v>0</v>
      </c>
      <c r="X89">
        <v>0</v>
      </c>
      <c r="Y89">
        <v>1</v>
      </c>
      <c r="Z89">
        <v>0</v>
      </c>
      <c r="AA89">
        <v>0</v>
      </c>
      <c r="AB89">
        <v>0</v>
      </c>
      <c r="AC89">
        <v>0</v>
      </c>
      <c r="AD89">
        <v>0</v>
      </c>
      <c r="AE89">
        <v>0</v>
      </c>
      <c r="AF89">
        <v>0</v>
      </c>
      <c r="AG89">
        <v>0</v>
      </c>
    </row>
    <row r="90" spans="1:33">
      <c r="A90" s="73">
        <v>89</v>
      </c>
      <c r="B90" s="73" t="s">
        <v>1775</v>
      </c>
      <c r="C90" s="73" t="s">
        <v>1773</v>
      </c>
      <c r="D90" s="73" t="s">
        <v>990</v>
      </c>
      <c r="E90" s="73" t="s">
        <v>985</v>
      </c>
      <c r="F90">
        <v>12</v>
      </c>
      <c r="G90" s="73" t="s">
        <v>1776</v>
      </c>
      <c r="H90" s="73" t="s">
        <v>1715</v>
      </c>
      <c r="I90" s="73" t="s">
        <v>1732</v>
      </c>
      <c r="J90" s="73" t="s">
        <v>1774</v>
      </c>
      <c r="K90">
        <v>1</v>
      </c>
      <c r="L90">
        <v>1</v>
      </c>
      <c r="M90">
        <v>0</v>
      </c>
      <c r="N90">
        <v>1</v>
      </c>
      <c r="O90">
        <v>0</v>
      </c>
      <c r="P90">
        <v>0</v>
      </c>
      <c r="Q90">
        <v>0</v>
      </c>
      <c r="R90">
        <v>52000</v>
      </c>
      <c r="S90">
        <v>116000</v>
      </c>
      <c r="T90">
        <v>0</v>
      </c>
      <c r="U90">
        <v>44200</v>
      </c>
      <c r="V90">
        <v>58000</v>
      </c>
      <c r="W90">
        <v>0</v>
      </c>
      <c r="X90">
        <v>0</v>
      </c>
      <c r="Y90">
        <v>1</v>
      </c>
      <c r="Z90">
        <v>0</v>
      </c>
      <c r="AA90">
        <v>0</v>
      </c>
      <c r="AB90">
        <v>0</v>
      </c>
      <c r="AC90">
        <v>0</v>
      </c>
      <c r="AD90">
        <v>0</v>
      </c>
      <c r="AE90">
        <v>0</v>
      </c>
      <c r="AF90">
        <v>0</v>
      </c>
      <c r="AG90">
        <v>0</v>
      </c>
    </row>
    <row r="91" spans="1:33">
      <c r="A91" s="73">
        <v>90</v>
      </c>
      <c r="B91" s="73" t="s">
        <v>1777</v>
      </c>
      <c r="C91" s="73" t="s">
        <v>1773</v>
      </c>
      <c r="D91" s="73" t="s">
        <v>990</v>
      </c>
      <c r="E91" s="73" t="s">
        <v>985</v>
      </c>
      <c r="F91">
        <v>12</v>
      </c>
      <c r="G91" s="73" t="s">
        <v>1683</v>
      </c>
      <c r="H91" s="73" t="s">
        <v>1715</v>
      </c>
      <c r="I91" s="73" t="s">
        <v>1732</v>
      </c>
      <c r="J91" s="73" t="s">
        <v>1778</v>
      </c>
      <c r="K91">
        <v>1</v>
      </c>
      <c r="L91">
        <v>1</v>
      </c>
      <c r="M91">
        <v>0</v>
      </c>
      <c r="N91">
        <v>1</v>
      </c>
      <c r="O91">
        <v>0</v>
      </c>
      <c r="P91">
        <v>0</v>
      </c>
      <c r="Q91">
        <v>0</v>
      </c>
      <c r="R91">
        <v>52000</v>
      </c>
      <c r="S91">
        <v>116000</v>
      </c>
      <c r="T91">
        <v>0</v>
      </c>
      <c r="U91">
        <v>44200</v>
      </c>
      <c r="V91">
        <v>58000</v>
      </c>
      <c r="W91">
        <v>0</v>
      </c>
      <c r="X91">
        <v>0</v>
      </c>
      <c r="Y91">
        <v>1</v>
      </c>
      <c r="Z91">
        <v>0</v>
      </c>
      <c r="AA91">
        <v>0</v>
      </c>
      <c r="AB91">
        <v>0</v>
      </c>
      <c r="AC91">
        <v>0</v>
      </c>
      <c r="AD91">
        <v>0</v>
      </c>
      <c r="AE91">
        <v>0</v>
      </c>
      <c r="AF91">
        <v>0</v>
      </c>
      <c r="AG91">
        <v>0</v>
      </c>
    </row>
    <row r="92" spans="1:33">
      <c r="A92" s="73">
        <v>91</v>
      </c>
      <c r="B92" s="73" t="s">
        <v>1039</v>
      </c>
      <c r="C92" s="73" t="s">
        <v>1040</v>
      </c>
      <c r="D92" s="73" t="s">
        <v>1003</v>
      </c>
      <c r="E92" s="73" t="s">
        <v>985</v>
      </c>
      <c r="F92">
        <v>6</v>
      </c>
      <c r="G92" s="73" t="s">
        <v>1779</v>
      </c>
      <c r="H92" s="73" t="s">
        <v>1780</v>
      </c>
      <c r="I92" s="73" t="s">
        <v>1781</v>
      </c>
      <c r="J92" s="73" t="s">
        <v>1424</v>
      </c>
      <c r="K92">
        <v>446</v>
      </c>
      <c r="L92">
        <v>446</v>
      </c>
      <c r="M92">
        <v>12</v>
      </c>
      <c r="N92">
        <v>434</v>
      </c>
      <c r="O92">
        <v>81</v>
      </c>
      <c r="P92">
        <v>53</v>
      </c>
      <c r="Q92">
        <v>23.083333332999999</v>
      </c>
      <c r="R92">
        <v>33000</v>
      </c>
      <c r="S92">
        <v>80000</v>
      </c>
      <c r="T92">
        <v>0</v>
      </c>
      <c r="U92">
        <v>28000</v>
      </c>
      <c r="V92">
        <v>40000</v>
      </c>
      <c r="W92">
        <v>0</v>
      </c>
      <c r="X92">
        <v>0</v>
      </c>
      <c r="Y92">
        <v>446</v>
      </c>
      <c r="Z92">
        <v>0</v>
      </c>
      <c r="AA92">
        <v>0</v>
      </c>
      <c r="AB92">
        <v>0</v>
      </c>
      <c r="AC92">
        <v>0</v>
      </c>
      <c r="AD92">
        <v>0</v>
      </c>
      <c r="AE92">
        <v>0</v>
      </c>
      <c r="AF92">
        <v>0</v>
      </c>
      <c r="AG92">
        <v>0</v>
      </c>
    </row>
    <row r="93" spans="1:33">
      <c r="A93" s="73">
        <v>92</v>
      </c>
      <c r="B93" s="73" t="s">
        <v>1782</v>
      </c>
      <c r="C93" s="73" t="s">
        <v>1783</v>
      </c>
      <c r="D93" s="73" t="s">
        <v>990</v>
      </c>
      <c r="E93" s="73" t="s">
        <v>985</v>
      </c>
      <c r="F93">
        <v>6</v>
      </c>
      <c r="G93" s="73" t="s">
        <v>1779</v>
      </c>
      <c r="H93" s="73" t="s">
        <v>1780</v>
      </c>
      <c r="I93" s="73" t="s">
        <v>1781</v>
      </c>
      <c r="J93" s="73" t="s">
        <v>1784</v>
      </c>
      <c r="K93">
        <v>340</v>
      </c>
      <c r="L93">
        <v>340</v>
      </c>
      <c r="M93">
        <v>12</v>
      </c>
      <c r="N93">
        <v>328</v>
      </c>
      <c r="O93">
        <v>23</v>
      </c>
      <c r="P93">
        <v>31.666666666000001</v>
      </c>
      <c r="Q93">
        <v>8.4166666659999994</v>
      </c>
      <c r="R93">
        <v>29000</v>
      </c>
      <c r="S93">
        <v>70000</v>
      </c>
      <c r="T93">
        <v>0</v>
      </c>
      <c r="U93">
        <v>24600</v>
      </c>
      <c r="V93">
        <v>35000</v>
      </c>
      <c r="W93">
        <v>0</v>
      </c>
      <c r="X93">
        <v>0</v>
      </c>
      <c r="Y93">
        <v>340</v>
      </c>
      <c r="Z93">
        <v>0</v>
      </c>
      <c r="AA93">
        <v>0</v>
      </c>
      <c r="AB93">
        <v>0</v>
      </c>
      <c r="AC93">
        <v>0</v>
      </c>
      <c r="AD93">
        <v>0</v>
      </c>
      <c r="AE93">
        <v>0</v>
      </c>
      <c r="AF93">
        <v>0</v>
      </c>
      <c r="AG93">
        <v>0</v>
      </c>
    </row>
    <row r="94" spans="1:33">
      <c r="A94" s="73">
        <v>93</v>
      </c>
      <c r="B94" s="73" t="s">
        <v>1785</v>
      </c>
      <c r="C94" s="73" t="s">
        <v>1786</v>
      </c>
      <c r="D94" s="73" t="s">
        <v>990</v>
      </c>
      <c r="E94" s="73" t="s">
        <v>985</v>
      </c>
      <c r="F94">
        <v>6</v>
      </c>
      <c r="G94" s="73" t="s">
        <v>1779</v>
      </c>
      <c r="H94" s="73" t="s">
        <v>1780</v>
      </c>
      <c r="I94" s="73" t="s">
        <v>1781</v>
      </c>
      <c r="J94" s="73" t="s">
        <v>1787</v>
      </c>
      <c r="K94">
        <v>54</v>
      </c>
      <c r="L94">
        <v>54</v>
      </c>
      <c r="M94">
        <v>0</v>
      </c>
      <c r="N94">
        <v>54</v>
      </c>
      <c r="O94">
        <v>15</v>
      </c>
      <c r="P94">
        <v>5.3333333329999997</v>
      </c>
      <c r="Q94">
        <v>2.3333333330000001</v>
      </c>
      <c r="R94">
        <v>29000</v>
      </c>
      <c r="S94">
        <v>70000</v>
      </c>
      <c r="T94">
        <v>0</v>
      </c>
      <c r="U94">
        <v>24600</v>
      </c>
      <c r="V94">
        <v>35000</v>
      </c>
      <c r="W94">
        <v>0</v>
      </c>
      <c r="X94">
        <v>0</v>
      </c>
      <c r="Y94">
        <v>54</v>
      </c>
      <c r="Z94">
        <v>0</v>
      </c>
      <c r="AA94">
        <v>0</v>
      </c>
      <c r="AB94">
        <v>0</v>
      </c>
      <c r="AC94">
        <v>0</v>
      </c>
      <c r="AD94">
        <v>0</v>
      </c>
      <c r="AE94">
        <v>0</v>
      </c>
      <c r="AF94">
        <v>0</v>
      </c>
      <c r="AG94">
        <v>0</v>
      </c>
    </row>
    <row r="95" spans="1:33">
      <c r="A95" s="73">
        <v>94</v>
      </c>
      <c r="B95" s="73" t="s">
        <v>1788</v>
      </c>
      <c r="C95" s="73" t="s">
        <v>1789</v>
      </c>
      <c r="D95" s="73" t="s">
        <v>990</v>
      </c>
      <c r="E95" s="73" t="s">
        <v>985</v>
      </c>
      <c r="F95">
        <v>6</v>
      </c>
      <c r="G95" s="73" t="s">
        <v>1790</v>
      </c>
      <c r="H95" s="73" t="s">
        <v>1791</v>
      </c>
      <c r="I95" s="73" t="s">
        <v>1781</v>
      </c>
      <c r="J95" s="73" t="s">
        <v>1792</v>
      </c>
      <c r="K95">
        <v>3</v>
      </c>
      <c r="L95">
        <v>0</v>
      </c>
      <c r="M95">
        <v>0</v>
      </c>
      <c r="N95">
        <v>0</v>
      </c>
      <c r="O95">
        <v>0</v>
      </c>
      <c r="P95">
        <v>0</v>
      </c>
      <c r="Q95">
        <v>0</v>
      </c>
      <c r="R95">
        <v>630000</v>
      </c>
      <c r="S95">
        <v>1520000</v>
      </c>
      <c r="T95">
        <v>0</v>
      </c>
      <c r="U95">
        <v>536000</v>
      </c>
      <c r="V95">
        <v>760000</v>
      </c>
      <c r="W95">
        <v>0</v>
      </c>
      <c r="X95">
        <v>0</v>
      </c>
      <c r="Y95">
        <v>0</v>
      </c>
      <c r="Z95">
        <v>0</v>
      </c>
      <c r="AA95">
        <v>0</v>
      </c>
      <c r="AB95">
        <v>0</v>
      </c>
      <c r="AC95">
        <v>3</v>
      </c>
      <c r="AD95">
        <v>0</v>
      </c>
      <c r="AE95">
        <v>0</v>
      </c>
      <c r="AF95">
        <v>0</v>
      </c>
      <c r="AG95">
        <v>0</v>
      </c>
    </row>
    <row r="96" spans="1:33">
      <c r="A96" s="73">
        <v>95</v>
      </c>
      <c r="B96" s="73" t="s">
        <v>1793</v>
      </c>
      <c r="C96" s="73" t="s">
        <v>1794</v>
      </c>
      <c r="D96" s="73" t="s">
        <v>990</v>
      </c>
      <c r="E96" s="73" t="s">
        <v>985</v>
      </c>
      <c r="F96">
        <v>6</v>
      </c>
      <c r="G96" s="73" t="s">
        <v>1795</v>
      </c>
      <c r="H96" s="73" t="s">
        <v>1791</v>
      </c>
      <c r="I96" s="73" t="s">
        <v>1781</v>
      </c>
      <c r="J96" s="73" t="s">
        <v>1796</v>
      </c>
      <c r="K96">
        <v>18</v>
      </c>
      <c r="L96">
        <v>15</v>
      </c>
      <c r="M96">
        <v>0</v>
      </c>
      <c r="N96">
        <v>15</v>
      </c>
      <c r="O96">
        <v>0</v>
      </c>
      <c r="P96">
        <v>0</v>
      </c>
      <c r="Q96">
        <v>0</v>
      </c>
      <c r="R96">
        <v>430000</v>
      </c>
      <c r="S96">
        <v>1000000</v>
      </c>
      <c r="T96">
        <v>344000</v>
      </c>
      <c r="U96">
        <v>387000</v>
      </c>
      <c r="V96">
        <v>500000</v>
      </c>
      <c r="W96">
        <v>0</v>
      </c>
      <c r="X96">
        <v>0</v>
      </c>
      <c r="Y96">
        <v>15</v>
      </c>
      <c r="Z96">
        <v>0</v>
      </c>
      <c r="AA96">
        <v>0</v>
      </c>
      <c r="AB96">
        <v>0</v>
      </c>
      <c r="AC96">
        <v>3</v>
      </c>
      <c r="AD96">
        <v>0</v>
      </c>
      <c r="AE96">
        <v>0</v>
      </c>
      <c r="AF96">
        <v>0</v>
      </c>
      <c r="AG96">
        <v>0</v>
      </c>
    </row>
    <row r="97" spans="1:33">
      <c r="A97" s="73">
        <v>96</v>
      </c>
      <c r="B97" s="73" t="s">
        <v>1797</v>
      </c>
      <c r="C97" s="73" t="s">
        <v>1798</v>
      </c>
      <c r="D97" s="73" t="s">
        <v>990</v>
      </c>
      <c r="E97" s="73" t="s">
        <v>985</v>
      </c>
      <c r="F97">
        <v>6</v>
      </c>
      <c r="G97" s="73" t="s">
        <v>1799</v>
      </c>
      <c r="H97" s="73" t="s">
        <v>1791</v>
      </c>
      <c r="I97" s="73" t="s">
        <v>1781</v>
      </c>
      <c r="J97" s="73" t="s">
        <v>1800</v>
      </c>
      <c r="K97">
        <v>3</v>
      </c>
      <c r="L97">
        <v>0</v>
      </c>
      <c r="M97">
        <v>0</v>
      </c>
      <c r="N97">
        <v>0</v>
      </c>
      <c r="O97">
        <v>0</v>
      </c>
      <c r="P97">
        <v>0</v>
      </c>
      <c r="Q97">
        <v>0</v>
      </c>
      <c r="R97">
        <v>550000</v>
      </c>
      <c r="S97">
        <v>1320000</v>
      </c>
      <c r="T97">
        <v>0</v>
      </c>
      <c r="U97">
        <v>468000</v>
      </c>
      <c r="V97">
        <v>660000</v>
      </c>
      <c r="W97">
        <v>0</v>
      </c>
      <c r="X97">
        <v>0</v>
      </c>
      <c r="Y97">
        <v>0</v>
      </c>
      <c r="Z97">
        <v>0</v>
      </c>
      <c r="AA97">
        <v>0</v>
      </c>
      <c r="AB97">
        <v>0</v>
      </c>
      <c r="AC97">
        <v>3</v>
      </c>
      <c r="AD97">
        <v>0</v>
      </c>
      <c r="AE97">
        <v>0</v>
      </c>
      <c r="AF97">
        <v>0</v>
      </c>
      <c r="AG97">
        <v>0</v>
      </c>
    </row>
    <row r="98" spans="1:33">
      <c r="A98" s="73">
        <v>97</v>
      </c>
      <c r="B98" s="73" t="s">
        <v>1801</v>
      </c>
      <c r="C98" s="73" t="s">
        <v>1802</v>
      </c>
      <c r="D98" s="73" t="s">
        <v>1003</v>
      </c>
      <c r="E98" s="73" t="s">
        <v>985</v>
      </c>
      <c r="F98">
        <v>6</v>
      </c>
      <c r="G98" s="73" t="s">
        <v>1779</v>
      </c>
      <c r="H98" s="73" t="s">
        <v>1780</v>
      </c>
      <c r="I98" s="73" t="s">
        <v>1781</v>
      </c>
      <c r="J98" s="73" t="s">
        <v>1803</v>
      </c>
      <c r="K98">
        <v>106</v>
      </c>
      <c r="L98">
        <v>106</v>
      </c>
      <c r="M98">
        <v>12</v>
      </c>
      <c r="N98">
        <v>94</v>
      </c>
      <c r="O98">
        <v>19</v>
      </c>
      <c r="P98">
        <v>11.333333333000001</v>
      </c>
      <c r="Q98">
        <v>4.5</v>
      </c>
      <c r="R98">
        <v>65000</v>
      </c>
      <c r="S98">
        <v>156000</v>
      </c>
      <c r="T98">
        <v>0</v>
      </c>
      <c r="U98">
        <v>55000</v>
      </c>
      <c r="V98">
        <v>78000</v>
      </c>
      <c r="W98">
        <v>0</v>
      </c>
      <c r="X98">
        <v>0</v>
      </c>
      <c r="Y98">
        <v>106</v>
      </c>
      <c r="Z98">
        <v>0</v>
      </c>
      <c r="AA98">
        <v>0</v>
      </c>
      <c r="AB98">
        <v>0</v>
      </c>
      <c r="AC98">
        <v>0</v>
      </c>
      <c r="AD98">
        <v>0</v>
      </c>
      <c r="AE98">
        <v>0</v>
      </c>
      <c r="AF98">
        <v>0</v>
      </c>
      <c r="AG98">
        <v>0</v>
      </c>
    </row>
    <row r="99" spans="1:33">
      <c r="A99" s="73">
        <v>98</v>
      </c>
      <c r="B99" s="73" t="s">
        <v>1804</v>
      </c>
      <c r="C99" s="73" t="s">
        <v>1805</v>
      </c>
      <c r="D99" s="73" t="s">
        <v>1003</v>
      </c>
      <c r="E99" s="73" t="s">
        <v>985</v>
      </c>
      <c r="F99">
        <v>6</v>
      </c>
      <c r="G99" s="73" t="s">
        <v>1806</v>
      </c>
      <c r="H99" s="73" t="s">
        <v>1780</v>
      </c>
      <c r="I99" s="73" t="s">
        <v>1781</v>
      </c>
      <c r="J99" s="73" t="s">
        <v>1807</v>
      </c>
      <c r="K99">
        <v>2</v>
      </c>
      <c r="L99">
        <v>2</v>
      </c>
      <c r="M99">
        <v>0</v>
      </c>
      <c r="N99">
        <v>2</v>
      </c>
      <c r="O99">
        <v>0</v>
      </c>
      <c r="P99">
        <v>0</v>
      </c>
      <c r="Q99">
        <v>0</v>
      </c>
      <c r="R99">
        <v>43000</v>
      </c>
      <c r="S99">
        <v>98000</v>
      </c>
      <c r="T99">
        <v>0</v>
      </c>
      <c r="U99">
        <v>36500</v>
      </c>
      <c r="V99">
        <v>49000</v>
      </c>
      <c r="W99">
        <v>0</v>
      </c>
      <c r="X99">
        <v>0</v>
      </c>
      <c r="Y99">
        <v>2</v>
      </c>
      <c r="Z99">
        <v>0</v>
      </c>
      <c r="AA99">
        <v>0</v>
      </c>
      <c r="AB99">
        <v>0</v>
      </c>
      <c r="AC99">
        <v>0</v>
      </c>
      <c r="AD99">
        <v>0</v>
      </c>
      <c r="AE99">
        <v>0</v>
      </c>
      <c r="AF99">
        <v>0</v>
      </c>
      <c r="AG99">
        <v>0</v>
      </c>
    </row>
    <row r="100" spans="1:33">
      <c r="A100" s="73">
        <v>99</v>
      </c>
      <c r="B100" s="73" t="s">
        <v>1808</v>
      </c>
      <c r="C100" s="73" t="s">
        <v>1805</v>
      </c>
      <c r="D100" s="73" t="s">
        <v>1003</v>
      </c>
      <c r="E100" s="73" t="s">
        <v>985</v>
      </c>
      <c r="F100">
        <v>6</v>
      </c>
      <c r="G100" s="73" t="s">
        <v>1735</v>
      </c>
      <c r="H100" s="73" t="s">
        <v>1780</v>
      </c>
      <c r="I100" s="73" t="s">
        <v>1781</v>
      </c>
      <c r="J100" s="73" t="s">
        <v>1807</v>
      </c>
      <c r="K100">
        <v>9</v>
      </c>
      <c r="L100">
        <v>-2</v>
      </c>
      <c r="M100">
        <v>0</v>
      </c>
      <c r="N100">
        <v>-2</v>
      </c>
      <c r="O100">
        <v>26</v>
      </c>
      <c r="P100">
        <v>17.333333332999999</v>
      </c>
      <c r="Q100">
        <v>5.8333333329999997</v>
      </c>
      <c r="R100">
        <v>42000</v>
      </c>
      <c r="S100">
        <v>100000</v>
      </c>
      <c r="T100">
        <v>0</v>
      </c>
      <c r="U100">
        <v>36000</v>
      </c>
      <c r="V100">
        <v>50000</v>
      </c>
      <c r="W100">
        <v>0</v>
      </c>
      <c r="X100">
        <v>0</v>
      </c>
      <c r="Y100">
        <v>-2</v>
      </c>
      <c r="Z100">
        <v>0</v>
      </c>
      <c r="AA100">
        <v>0</v>
      </c>
      <c r="AB100">
        <v>0</v>
      </c>
      <c r="AC100">
        <v>11</v>
      </c>
      <c r="AD100">
        <v>0</v>
      </c>
      <c r="AE100">
        <v>0</v>
      </c>
      <c r="AF100">
        <v>0</v>
      </c>
      <c r="AG100">
        <v>0</v>
      </c>
    </row>
    <row r="101" spans="1:33">
      <c r="A101" s="73">
        <v>100</v>
      </c>
      <c r="B101" s="73" t="s">
        <v>1809</v>
      </c>
      <c r="C101" s="73" t="s">
        <v>1810</v>
      </c>
      <c r="D101" s="73" t="s">
        <v>990</v>
      </c>
      <c r="E101" s="73" t="s">
        <v>985</v>
      </c>
      <c r="F101">
        <v>6</v>
      </c>
      <c r="G101" s="73" t="s">
        <v>1811</v>
      </c>
      <c r="H101" s="73" t="s">
        <v>1791</v>
      </c>
      <c r="I101" s="73" t="s">
        <v>1781</v>
      </c>
      <c r="J101" s="73" t="s">
        <v>1812</v>
      </c>
      <c r="K101">
        <v>64</v>
      </c>
      <c r="L101">
        <v>61</v>
      </c>
      <c r="M101">
        <v>0</v>
      </c>
      <c r="N101">
        <v>61</v>
      </c>
      <c r="O101">
        <v>0</v>
      </c>
      <c r="P101">
        <v>0</v>
      </c>
      <c r="Q101">
        <v>0</v>
      </c>
      <c r="R101">
        <v>170000</v>
      </c>
      <c r="S101">
        <v>400000</v>
      </c>
      <c r="T101">
        <v>110500</v>
      </c>
      <c r="U101">
        <v>145000</v>
      </c>
      <c r="V101">
        <v>155000</v>
      </c>
      <c r="W101">
        <v>0</v>
      </c>
      <c r="X101">
        <v>0</v>
      </c>
      <c r="Y101">
        <v>61</v>
      </c>
      <c r="Z101">
        <v>0</v>
      </c>
      <c r="AA101">
        <v>0</v>
      </c>
      <c r="AB101">
        <v>0</v>
      </c>
      <c r="AC101">
        <v>3</v>
      </c>
      <c r="AD101">
        <v>0</v>
      </c>
      <c r="AE101">
        <v>0</v>
      </c>
      <c r="AF101">
        <v>0</v>
      </c>
      <c r="AG101">
        <v>0</v>
      </c>
    </row>
    <row r="102" spans="1:33">
      <c r="A102" s="73">
        <v>101</v>
      </c>
      <c r="B102" s="73" t="s">
        <v>1813</v>
      </c>
      <c r="C102" s="73" t="s">
        <v>1814</v>
      </c>
      <c r="D102" s="73" t="s">
        <v>990</v>
      </c>
      <c r="E102" s="73" t="s">
        <v>985</v>
      </c>
      <c r="F102">
        <v>6</v>
      </c>
      <c r="G102" s="73" t="s">
        <v>1815</v>
      </c>
      <c r="H102" s="73" t="s">
        <v>1791</v>
      </c>
      <c r="I102" s="73" t="s">
        <v>1781</v>
      </c>
      <c r="J102" s="73" t="s">
        <v>1816</v>
      </c>
      <c r="K102">
        <v>75</v>
      </c>
      <c r="L102">
        <v>72</v>
      </c>
      <c r="M102">
        <v>0</v>
      </c>
      <c r="N102">
        <v>72</v>
      </c>
      <c r="O102">
        <v>0</v>
      </c>
      <c r="P102">
        <v>0</v>
      </c>
      <c r="Q102">
        <v>0</v>
      </c>
      <c r="R102">
        <v>150000</v>
      </c>
      <c r="S102">
        <v>360000</v>
      </c>
      <c r="T102">
        <v>97500</v>
      </c>
      <c r="U102">
        <v>128000</v>
      </c>
      <c r="V102">
        <v>145000</v>
      </c>
      <c r="W102">
        <v>0</v>
      </c>
      <c r="X102">
        <v>0</v>
      </c>
      <c r="Y102">
        <v>72</v>
      </c>
      <c r="Z102">
        <v>0</v>
      </c>
      <c r="AA102">
        <v>0</v>
      </c>
      <c r="AB102">
        <v>0</v>
      </c>
      <c r="AC102">
        <v>3</v>
      </c>
      <c r="AD102">
        <v>0</v>
      </c>
      <c r="AE102">
        <v>0</v>
      </c>
      <c r="AF102">
        <v>0</v>
      </c>
      <c r="AG102">
        <v>0</v>
      </c>
    </row>
    <row r="103" spans="1:33">
      <c r="A103" s="73">
        <v>102</v>
      </c>
      <c r="B103" s="73" t="s">
        <v>1817</v>
      </c>
      <c r="C103" s="73" t="s">
        <v>1818</v>
      </c>
      <c r="D103" s="73" t="s">
        <v>990</v>
      </c>
      <c r="E103" s="73" t="s">
        <v>985</v>
      </c>
      <c r="F103">
        <v>6</v>
      </c>
      <c r="G103" s="73" t="s">
        <v>1819</v>
      </c>
      <c r="H103" s="73" t="s">
        <v>1780</v>
      </c>
      <c r="I103" s="73" t="s">
        <v>1781</v>
      </c>
      <c r="J103" s="73" t="s">
        <v>1820</v>
      </c>
      <c r="K103">
        <v>69</v>
      </c>
      <c r="L103">
        <v>66</v>
      </c>
      <c r="M103">
        <v>0</v>
      </c>
      <c r="N103">
        <v>66</v>
      </c>
      <c r="O103">
        <v>0</v>
      </c>
      <c r="P103">
        <v>0</v>
      </c>
      <c r="Q103">
        <v>0</v>
      </c>
      <c r="R103">
        <v>160000</v>
      </c>
      <c r="S103">
        <v>380000</v>
      </c>
      <c r="T103">
        <v>104000</v>
      </c>
      <c r="U103">
        <v>136000</v>
      </c>
      <c r="V103">
        <v>150000</v>
      </c>
      <c r="W103">
        <v>0</v>
      </c>
      <c r="X103">
        <v>0</v>
      </c>
      <c r="Y103">
        <v>66</v>
      </c>
      <c r="Z103">
        <v>0</v>
      </c>
      <c r="AA103">
        <v>0</v>
      </c>
      <c r="AB103">
        <v>0</v>
      </c>
      <c r="AC103">
        <v>3</v>
      </c>
      <c r="AD103">
        <v>0</v>
      </c>
      <c r="AE103">
        <v>0</v>
      </c>
      <c r="AF103">
        <v>0</v>
      </c>
      <c r="AG103">
        <v>0</v>
      </c>
    </row>
    <row r="104" spans="1:33">
      <c r="A104" s="73">
        <v>103</v>
      </c>
      <c r="B104" s="73" t="s">
        <v>1821</v>
      </c>
      <c r="C104" s="73" t="s">
        <v>1822</v>
      </c>
      <c r="D104" s="73" t="s">
        <v>990</v>
      </c>
      <c r="E104" s="73" t="s">
        <v>985</v>
      </c>
      <c r="F104">
        <v>6</v>
      </c>
      <c r="G104" s="73" t="s">
        <v>1815</v>
      </c>
      <c r="H104" s="73" t="s">
        <v>1791</v>
      </c>
      <c r="I104" s="73" t="s">
        <v>1781</v>
      </c>
      <c r="J104" s="73" t="s">
        <v>1823</v>
      </c>
      <c r="K104">
        <v>43</v>
      </c>
      <c r="L104">
        <v>40</v>
      </c>
      <c r="M104">
        <v>0</v>
      </c>
      <c r="N104">
        <v>40</v>
      </c>
      <c r="O104">
        <v>0</v>
      </c>
      <c r="P104">
        <v>0</v>
      </c>
      <c r="Q104">
        <v>0</v>
      </c>
      <c r="R104">
        <v>150000</v>
      </c>
      <c r="S104">
        <v>360000</v>
      </c>
      <c r="T104">
        <v>97500</v>
      </c>
      <c r="U104">
        <v>128000</v>
      </c>
      <c r="V104">
        <v>145000</v>
      </c>
      <c r="W104">
        <v>0</v>
      </c>
      <c r="X104">
        <v>0</v>
      </c>
      <c r="Y104">
        <v>40</v>
      </c>
      <c r="Z104">
        <v>0</v>
      </c>
      <c r="AA104">
        <v>0</v>
      </c>
      <c r="AB104">
        <v>0</v>
      </c>
      <c r="AC104">
        <v>3</v>
      </c>
      <c r="AD104">
        <v>0</v>
      </c>
      <c r="AE104">
        <v>0</v>
      </c>
      <c r="AF104">
        <v>0</v>
      </c>
      <c r="AG104">
        <v>0</v>
      </c>
    </row>
    <row r="105" spans="1:33">
      <c r="A105" s="73">
        <v>104</v>
      </c>
      <c r="B105" s="73" t="s">
        <v>1041</v>
      </c>
      <c r="C105" s="73" t="s">
        <v>1042</v>
      </c>
      <c r="D105" s="73" t="s">
        <v>990</v>
      </c>
      <c r="E105" s="73" t="s">
        <v>985</v>
      </c>
      <c r="F105">
        <v>6</v>
      </c>
      <c r="G105" s="73" t="s">
        <v>1726</v>
      </c>
      <c r="H105" s="73" t="s">
        <v>1727</v>
      </c>
      <c r="I105" s="73" t="s">
        <v>1699</v>
      </c>
      <c r="J105" s="73" t="s">
        <v>1425</v>
      </c>
      <c r="K105">
        <v>2162</v>
      </c>
      <c r="L105">
        <v>2158</v>
      </c>
      <c r="M105">
        <v>0</v>
      </c>
      <c r="N105">
        <v>2158</v>
      </c>
      <c r="O105">
        <v>73</v>
      </c>
      <c r="P105">
        <v>80</v>
      </c>
      <c r="Q105">
        <v>33.916666665999998</v>
      </c>
      <c r="R105">
        <v>14000</v>
      </c>
      <c r="S105">
        <v>30000</v>
      </c>
      <c r="T105">
        <v>11200</v>
      </c>
      <c r="U105">
        <v>11900</v>
      </c>
      <c r="V105">
        <v>15000</v>
      </c>
      <c r="W105">
        <v>0</v>
      </c>
      <c r="X105">
        <v>3912</v>
      </c>
      <c r="Y105">
        <v>2158</v>
      </c>
      <c r="Z105">
        <v>1</v>
      </c>
      <c r="AA105">
        <v>0</v>
      </c>
      <c r="AB105">
        <v>0</v>
      </c>
      <c r="AC105">
        <v>0</v>
      </c>
      <c r="AD105">
        <v>0</v>
      </c>
      <c r="AE105">
        <v>0</v>
      </c>
      <c r="AF105">
        <v>3</v>
      </c>
      <c r="AG105">
        <v>0</v>
      </c>
    </row>
    <row r="106" spans="1:33">
      <c r="A106" s="73">
        <v>105</v>
      </c>
      <c r="B106" s="73" t="s">
        <v>3026</v>
      </c>
      <c r="C106" s="73" t="s">
        <v>3027</v>
      </c>
      <c r="D106" s="73" t="s">
        <v>1913</v>
      </c>
      <c r="E106" s="73" t="s">
        <v>985</v>
      </c>
      <c r="F106">
        <v>6</v>
      </c>
      <c r="G106" s="73"/>
      <c r="H106" s="73"/>
      <c r="I106" s="73"/>
      <c r="J106" s="73" t="s">
        <v>3028</v>
      </c>
      <c r="K106">
        <v>-4</v>
      </c>
      <c r="L106">
        <v>-4</v>
      </c>
      <c r="M106">
        <v>0</v>
      </c>
      <c r="N106">
        <v>-4</v>
      </c>
      <c r="O106">
        <v>0</v>
      </c>
      <c r="P106">
        <v>0</v>
      </c>
      <c r="Q106">
        <v>0</v>
      </c>
      <c r="R106">
        <v>36000</v>
      </c>
      <c r="S106">
        <v>80000</v>
      </c>
      <c r="T106">
        <v>0</v>
      </c>
      <c r="U106">
        <v>30600</v>
      </c>
      <c r="V106">
        <v>40000</v>
      </c>
      <c r="W106">
        <v>0</v>
      </c>
      <c r="X106">
        <v>0</v>
      </c>
      <c r="Y106">
        <v>-4</v>
      </c>
      <c r="Z106">
        <v>0</v>
      </c>
      <c r="AA106">
        <v>0</v>
      </c>
      <c r="AB106">
        <v>0</v>
      </c>
      <c r="AC106">
        <v>0</v>
      </c>
      <c r="AD106">
        <v>0</v>
      </c>
      <c r="AE106">
        <v>0</v>
      </c>
      <c r="AF106">
        <v>0</v>
      </c>
      <c r="AG106">
        <v>0</v>
      </c>
    </row>
    <row r="107" spans="1:33">
      <c r="A107" s="73">
        <v>106</v>
      </c>
      <c r="B107" s="73" t="s">
        <v>3029</v>
      </c>
      <c r="C107" s="73" t="s">
        <v>3030</v>
      </c>
      <c r="D107" s="73" t="s">
        <v>1913</v>
      </c>
      <c r="E107" s="73" t="s">
        <v>985</v>
      </c>
      <c r="F107">
        <v>12</v>
      </c>
      <c r="G107" s="73"/>
      <c r="H107" s="73"/>
      <c r="I107" s="73"/>
      <c r="J107" s="73" t="s">
        <v>3031</v>
      </c>
      <c r="K107">
        <v>-3</v>
      </c>
      <c r="L107">
        <v>-3</v>
      </c>
      <c r="M107">
        <v>0</v>
      </c>
      <c r="N107">
        <v>-3</v>
      </c>
      <c r="O107">
        <v>0</v>
      </c>
      <c r="P107">
        <v>0</v>
      </c>
      <c r="Q107">
        <v>0</v>
      </c>
      <c r="R107">
        <v>36000</v>
      </c>
      <c r="S107">
        <v>59000</v>
      </c>
      <c r="T107">
        <v>0</v>
      </c>
      <c r="U107">
        <v>30600</v>
      </c>
      <c r="V107">
        <v>30000</v>
      </c>
      <c r="W107">
        <v>0</v>
      </c>
      <c r="X107">
        <v>0</v>
      </c>
      <c r="Y107">
        <v>-3</v>
      </c>
      <c r="Z107">
        <v>0</v>
      </c>
      <c r="AA107">
        <v>0</v>
      </c>
      <c r="AB107">
        <v>0</v>
      </c>
      <c r="AC107">
        <v>0</v>
      </c>
      <c r="AD107">
        <v>0</v>
      </c>
      <c r="AE107">
        <v>0</v>
      </c>
      <c r="AF107">
        <v>0</v>
      </c>
      <c r="AG107">
        <v>0</v>
      </c>
    </row>
    <row r="108" spans="1:33">
      <c r="A108" s="73">
        <v>107</v>
      </c>
      <c r="B108" s="73" t="s">
        <v>3032</v>
      </c>
      <c r="C108" s="73" t="s">
        <v>3033</v>
      </c>
      <c r="D108" s="73" t="s">
        <v>3034</v>
      </c>
      <c r="E108" s="73" t="s">
        <v>985</v>
      </c>
      <c r="F108">
        <v>12</v>
      </c>
      <c r="G108" s="73"/>
      <c r="H108" s="73"/>
      <c r="I108" s="73"/>
      <c r="J108" s="73" t="s">
        <v>3035</v>
      </c>
      <c r="K108">
        <v>-1</v>
      </c>
      <c r="L108">
        <v>-1</v>
      </c>
      <c r="M108">
        <v>0</v>
      </c>
      <c r="N108">
        <v>-1</v>
      </c>
      <c r="O108">
        <v>0</v>
      </c>
      <c r="P108">
        <v>0</v>
      </c>
      <c r="Q108">
        <v>0</v>
      </c>
      <c r="R108">
        <v>20000</v>
      </c>
      <c r="S108">
        <v>34000</v>
      </c>
      <c r="T108">
        <v>0</v>
      </c>
      <c r="U108">
        <v>17400</v>
      </c>
      <c r="V108">
        <v>18000</v>
      </c>
      <c r="W108">
        <v>0</v>
      </c>
      <c r="X108">
        <v>0</v>
      </c>
      <c r="Y108">
        <v>-1</v>
      </c>
      <c r="Z108">
        <v>0</v>
      </c>
      <c r="AA108">
        <v>0</v>
      </c>
      <c r="AB108">
        <v>0</v>
      </c>
      <c r="AC108">
        <v>0</v>
      </c>
      <c r="AD108">
        <v>0</v>
      </c>
      <c r="AE108">
        <v>0</v>
      </c>
      <c r="AF108">
        <v>0</v>
      </c>
      <c r="AG108">
        <v>0</v>
      </c>
    </row>
    <row r="109" spans="1:33">
      <c r="A109" s="73">
        <v>108</v>
      </c>
      <c r="B109" s="73" t="s">
        <v>1824</v>
      </c>
      <c r="C109" s="73" t="s">
        <v>1043</v>
      </c>
      <c r="D109" s="73" t="s">
        <v>990</v>
      </c>
      <c r="E109" s="73" t="s">
        <v>985</v>
      </c>
      <c r="F109">
        <v>6</v>
      </c>
      <c r="G109" s="73" t="s">
        <v>1735</v>
      </c>
      <c r="H109" s="73" t="s">
        <v>1698</v>
      </c>
      <c r="I109" s="73" t="s">
        <v>1699</v>
      </c>
      <c r="J109" s="73" t="s">
        <v>1825</v>
      </c>
      <c r="K109">
        <v>7</v>
      </c>
      <c r="L109">
        <v>0</v>
      </c>
      <c r="M109">
        <v>0</v>
      </c>
      <c r="N109">
        <v>0</v>
      </c>
      <c r="O109">
        <v>0</v>
      </c>
      <c r="P109">
        <v>0</v>
      </c>
      <c r="Q109">
        <v>0</v>
      </c>
      <c r="R109">
        <v>390000</v>
      </c>
      <c r="S109">
        <v>860000</v>
      </c>
      <c r="T109">
        <v>0</v>
      </c>
      <c r="U109">
        <v>351000</v>
      </c>
      <c r="V109">
        <v>430000</v>
      </c>
      <c r="W109">
        <v>0</v>
      </c>
      <c r="X109">
        <v>0</v>
      </c>
      <c r="Y109">
        <v>0</v>
      </c>
      <c r="Z109">
        <v>0</v>
      </c>
      <c r="AA109">
        <v>0</v>
      </c>
      <c r="AB109">
        <v>0</v>
      </c>
      <c r="AC109">
        <v>7</v>
      </c>
      <c r="AD109">
        <v>0</v>
      </c>
      <c r="AE109">
        <v>0</v>
      </c>
      <c r="AF109">
        <v>0</v>
      </c>
      <c r="AG109">
        <v>0</v>
      </c>
    </row>
    <row r="110" spans="1:33">
      <c r="A110" s="73">
        <v>109</v>
      </c>
      <c r="B110" s="73" t="s">
        <v>1826</v>
      </c>
      <c r="C110" s="73" t="s">
        <v>1043</v>
      </c>
      <c r="D110" s="73" t="s">
        <v>990</v>
      </c>
      <c r="E110" s="73" t="s">
        <v>985</v>
      </c>
      <c r="F110">
        <v>6</v>
      </c>
      <c r="G110" s="73" t="s">
        <v>1714</v>
      </c>
      <c r="H110" s="73"/>
      <c r="I110" s="73" t="s">
        <v>1699</v>
      </c>
      <c r="J110" s="73" t="s">
        <v>2890</v>
      </c>
      <c r="K110">
        <v>156</v>
      </c>
      <c r="L110">
        <v>156</v>
      </c>
      <c r="M110">
        <v>12</v>
      </c>
      <c r="N110">
        <v>144</v>
      </c>
      <c r="O110">
        <v>383</v>
      </c>
      <c r="P110">
        <v>127.666666666</v>
      </c>
      <c r="Q110">
        <v>31.916666666000001</v>
      </c>
      <c r="R110">
        <v>440000</v>
      </c>
      <c r="S110">
        <v>960000</v>
      </c>
      <c r="T110">
        <v>352000</v>
      </c>
      <c r="U110">
        <v>396000</v>
      </c>
      <c r="V110">
        <v>480000</v>
      </c>
      <c r="W110">
        <v>0</v>
      </c>
      <c r="X110">
        <v>270</v>
      </c>
      <c r="Y110">
        <v>156</v>
      </c>
      <c r="Z110">
        <v>0</v>
      </c>
      <c r="AA110">
        <v>0</v>
      </c>
      <c r="AB110">
        <v>0</v>
      </c>
      <c r="AC110">
        <v>0</v>
      </c>
      <c r="AD110">
        <v>0</v>
      </c>
      <c r="AE110">
        <v>0</v>
      </c>
      <c r="AF110">
        <v>0</v>
      </c>
      <c r="AG110">
        <v>0</v>
      </c>
    </row>
    <row r="111" spans="1:33">
      <c r="A111" s="73">
        <v>110</v>
      </c>
      <c r="B111" s="73" t="s">
        <v>1827</v>
      </c>
      <c r="C111" s="73" t="s">
        <v>1828</v>
      </c>
      <c r="D111" s="73" t="s">
        <v>1044</v>
      </c>
      <c r="E111" s="73" t="s">
        <v>985</v>
      </c>
      <c r="F111">
        <v>1</v>
      </c>
      <c r="G111" s="73" t="s">
        <v>1702</v>
      </c>
      <c r="H111" s="73" t="s">
        <v>1715</v>
      </c>
      <c r="I111" s="73" t="s">
        <v>1699</v>
      </c>
      <c r="J111" s="73" t="s">
        <v>3036</v>
      </c>
      <c r="K111">
        <v>4</v>
      </c>
      <c r="L111">
        <v>4</v>
      </c>
      <c r="M111">
        <v>0</v>
      </c>
      <c r="N111">
        <v>4</v>
      </c>
      <c r="O111">
        <v>0</v>
      </c>
      <c r="P111">
        <v>0</v>
      </c>
      <c r="Q111">
        <v>0</v>
      </c>
      <c r="R111">
        <v>900000</v>
      </c>
      <c r="S111">
        <v>1980000</v>
      </c>
      <c r="T111">
        <v>0</v>
      </c>
      <c r="U111">
        <v>810000</v>
      </c>
      <c r="V111">
        <v>990000</v>
      </c>
      <c r="W111">
        <v>0</v>
      </c>
      <c r="X111">
        <v>0</v>
      </c>
      <c r="Y111">
        <v>4</v>
      </c>
      <c r="Z111">
        <v>0</v>
      </c>
      <c r="AA111">
        <v>0</v>
      </c>
      <c r="AB111">
        <v>0</v>
      </c>
      <c r="AC111">
        <v>0</v>
      </c>
      <c r="AD111">
        <v>0</v>
      </c>
      <c r="AE111">
        <v>0</v>
      </c>
      <c r="AF111">
        <v>0</v>
      </c>
      <c r="AG111">
        <v>0</v>
      </c>
    </row>
    <row r="112" spans="1:33">
      <c r="A112" s="73">
        <v>111</v>
      </c>
      <c r="B112" s="73" t="s">
        <v>1829</v>
      </c>
      <c r="C112" s="73" t="s">
        <v>1828</v>
      </c>
      <c r="D112" s="73" t="s">
        <v>1044</v>
      </c>
      <c r="E112" s="73" t="s">
        <v>985</v>
      </c>
      <c r="F112">
        <v>1</v>
      </c>
      <c r="G112" s="73" t="s">
        <v>1683</v>
      </c>
      <c r="H112" s="73" t="s">
        <v>1715</v>
      </c>
      <c r="I112" s="73" t="s">
        <v>1699</v>
      </c>
      <c r="J112" s="73" t="s">
        <v>1830</v>
      </c>
      <c r="K112">
        <v>14</v>
      </c>
      <c r="L112">
        <v>14</v>
      </c>
      <c r="M112">
        <v>0</v>
      </c>
      <c r="N112">
        <v>14</v>
      </c>
      <c r="O112">
        <v>0</v>
      </c>
      <c r="P112">
        <v>0</v>
      </c>
      <c r="Q112">
        <v>0</v>
      </c>
      <c r="R112">
        <v>850000</v>
      </c>
      <c r="S112">
        <v>1880000</v>
      </c>
      <c r="T112">
        <v>680000</v>
      </c>
      <c r="U112">
        <v>765000</v>
      </c>
      <c r="V112">
        <v>940000</v>
      </c>
      <c r="W112">
        <v>0</v>
      </c>
      <c r="X112">
        <v>0</v>
      </c>
      <c r="Y112">
        <v>14</v>
      </c>
      <c r="Z112">
        <v>0</v>
      </c>
      <c r="AA112">
        <v>0</v>
      </c>
      <c r="AB112">
        <v>0</v>
      </c>
      <c r="AC112">
        <v>0</v>
      </c>
      <c r="AD112">
        <v>0</v>
      </c>
      <c r="AE112">
        <v>0</v>
      </c>
      <c r="AF112">
        <v>0</v>
      </c>
      <c r="AG112">
        <v>0</v>
      </c>
    </row>
    <row r="113" spans="1:33">
      <c r="A113" s="73">
        <v>112</v>
      </c>
      <c r="B113" s="73" t="s">
        <v>1831</v>
      </c>
      <c r="C113" s="73" t="s">
        <v>1045</v>
      </c>
      <c r="D113" s="73" t="s">
        <v>990</v>
      </c>
      <c r="E113" s="73" t="s">
        <v>985</v>
      </c>
      <c r="F113">
        <v>3</v>
      </c>
      <c r="G113" s="73" t="s">
        <v>1697</v>
      </c>
      <c r="H113" s="73" t="s">
        <v>1715</v>
      </c>
      <c r="I113" s="73" t="s">
        <v>1699</v>
      </c>
      <c r="J113" s="73" t="s">
        <v>1832</v>
      </c>
      <c r="K113">
        <v>28</v>
      </c>
      <c r="L113">
        <v>25</v>
      </c>
      <c r="M113">
        <v>0</v>
      </c>
      <c r="N113">
        <v>25</v>
      </c>
      <c r="O113">
        <v>8</v>
      </c>
      <c r="P113">
        <v>3</v>
      </c>
      <c r="Q113">
        <v>1.5</v>
      </c>
      <c r="R113">
        <v>1550000</v>
      </c>
      <c r="S113">
        <v>3400000</v>
      </c>
      <c r="T113">
        <v>1085000</v>
      </c>
      <c r="U113">
        <v>1395000</v>
      </c>
      <c r="V113">
        <v>1700000</v>
      </c>
      <c r="W113">
        <v>-30</v>
      </c>
      <c r="X113">
        <v>90</v>
      </c>
      <c r="Y113">
        <v>25</v>
      </c>
      <c r="Z113">
        <v>0</v>
      </c>
      <c r="AA113">
        <v>0</v>
      </c>
      <c r="AB113">
        <v>0</v>
      </c>
      <c r="AC113">
        <v>3</v>
      </c>
      <c r="AD113">
        <v>0</v>
      </c>
      <c r="AE113">
        <v>0</v>
      </c>
      <c r="AF113">
        <v>0</v>
      </c>
      <c r="AG113">
        <v>0</v>
      </c>
    </row>
    <row r="114" spans="1:33">
      <c r="A114" s="73">
        <v>113</v>
      </c>
      <c r="B114" s="73" t="s">
        <v>1833</v>
      </c>
      <c r="C114" s="73" t="s">
        <v>1045</v>
      </c>
      <c r="D114" s="73" t="s">
        <v>990</v>
      </c>
      <c r="E114" s="73" t="s">
        <v>985</v>
      </c>
      <c r="F114">
        <v>3</v>
      </c>
      <c r="G114" s="73" t="s">
        <v>1806</v>
      </c>
      <c r="H114" s="73" t="s">
        <v>1715</v>
      </c>
      <c r="I114" s="73" t="s">
        <v>1699</v>
      </c>
      <c r="J114" s="73" t="s">
        <v>1834</v>
      </c>
      <c r="K114">
        <v>1</v>
      </c>
      <c r="L114">
        <v>0</v>
      </c>
      <c r="M114">
        <v>0</v>
      </c>
      <c r="N114">
        <v>0</v>
      </c>
      <c r="O114">
        <v>0</v>
      </c>
      <c r="P114">
        <v>0</v>
      </c>
      <c r="Q114">
        <v>0</v>
      </c>
      <c r="R114">
        <v>900000</v>
      </c>
      <c r="S114">
        <v>1980000</v>
      </c>
      <c r="T114">
        <v>0</v>
      </c>
      <c r="U114">
        <v>810000</v>
      </c>
      <c r="V114">
        <v>990000</v>
      </c>
      <c r="W114">
        <v>0</v>
      </c>
      <c r="X114">
        <v>0</v>
      </c>
      <c r="Y114">
        <v>0</v>
      </c>
      <c r="Z114">
        <v>0</v>
      </c>
      <c r="AA114">
        <v>0</v>
      </c>
      <c r="AB114">
        <v>1</v>
      </c>
      <c r="AC114">
        <v>0</v>
      </c>
      <c r="AD114">
        <v>0</v>
      </c>
      <c r="AE114">
        <v>0</v>
      </c>
      <c r="AF114">
        <v>0</v>
      </c>
      <c r="AG114">
        <v>0</v>
      </c>
    </row>
    <row r="115" spans="1:33">
      <c r="A115" s="73">
        <v>114</v>
      </c>
      <c r="B115" s="73" t="s">
        <v>1835</v>
      </c>
      <c r="C115" s="73" t="s">
        <v>1045</v>
      </c>
      <c r="D115" s="73" t="s">
        <v>990</v>
      </c>
      <c r="E115" s="73" t="s">
        <v>985</v>
      </c>
      <c r="F115">
        <v>3</v>
      </c>
      <c r="G115" s="73" t="s">
        <v>1758</v>
      </c>
      <c r="H115" s="73" t="s">
        <v>1675</v>
      </c>
      <c r="I115" s="73" t="s">
        <v>1699</v>
      </c>
      <c r="J115" s="73" t="s">
        <v>1426</v>
      </c>
      <c r="K115">
        <v>3</v>
      </c>
      <c r="L115">
        <v>0</v>
      </c>
      <c r="M115">
        <v>0</v>
      </c>
      <c r="N115">
        <v>0</v>
      </c>
      <c r="O115">
        <v>0</v>
      </c>
      <c r="P115">
        <v>0.33333333300000001</v>
      </c>
      <c r="Q115">
        <v>8.3333332999999996E-2</v>
      </c>
      <c r="R115">
        <v>900000</v>
      </c>
      <c r="S115">
        <v>1980000</v>
      </c>
      <c r="T115">
        <v>0</v>
      </c>
      <c r="U115">
        <v>810000</v>
      </c>
      <c r="V115">
        <v>990000</v>
      </c>
      <c r="W115">
        <v>0</v>
      </c>
      <c r="X115">
        <v>0</v>
      </c>
      <c r="Y115">
        <v>0</v>
      </c>
      <c r="Z115">
        <v>0</v>
      </c>
      <c r="AA115">
        <v>0</v>
      </c>
      <c r="AB115">
        <v>0</v>
      </c>
      <c r="AC115">
        <v>3</v>
      </c>
      <c r="AD115">
        <v>0</v>
      </c>
      <c r="AE115">
        <v>0</v>
      </c>
      <c r="AF115">
        <v>0</v>
      </c>
      <c r="AG115">
        <v>0</v>
      </c>
    </row>
    <row r="116" spans="1:33">
      <c r="A116" s="73">
        <v>115</v>
      </c>
      <c r="B116" s="73" t="s">
        <v>1046</v>
      </c>
      <c r="C116" s="73" t="s">
        <v>1045</v>
      </c>
      <c r="D116" s="73" t="s">
        <v>990</v>
      </c>
      <c r="E116" s="73" t="s">
        <v>985</v>
      </c>
      <c r="F116">
        <v>3</v>
      </c>
      <c r="G116" s="73" t="s">
        <v>1758</v>
      </c>
      <c r="H116" s="73" t="s">
        <v>1698</v>
      </c>
      <c r="I116" s="73" t="s">
        <v>1699</v>
      </c>
      <c r="J116" s="73" t="s">
        <v>1426</v>
      </c>
      <c r="K116">
        <v>27</v>
      </c>
      <c r="L116">
        <v>24</v>
      </c>
      <c r="M116">
        <v>0</v>
      </c>
      <c r="N116">
        <v>24</v>
      </c>
      <c r="O116">
        <v>34</v>
      </c>
      <c r="P116">
        <v>14.666666665999999</v>
      </c>
      <c r="Q116">
        <v>7.8333333329999997</v>
      </c>
      <c r="R116">
        <v>1200000</v>
      </c>
      <c r="S116">
        <v>2640000</v>
      </c>
      <c r="T116">
        <v>0</v>
      </c>
      <c r="U116">
        <v>1080000</v>
      </c>
      <c r="V116">
        <v>1320000</v>
      </c>
      <c r="W116">
        <v>0</v>
      </c>
      <c r="X116">
        <v>0</v>
      </c>
      <c r="Y116">
        <v>24</v>
      </c>
      <c r="Z116">
        <v>0</v>
      </c>
      <c r="AA116">
        <v>0</v>
      </c>
      <c r="AB116">
        <v>0</v>
      </c>
      <c r="AC116">
        <v>3</v>
      </c>
      <c r="AD116">
        <v>0</v>
      </c>
      <c r="AE116">
        <v>0</v>
      </c>
      <c r="AF116">
        <v>0</v>
      </c>
      <c r="AG116">
        <v>0</v>
      </c>
    </row>
    <row r="117" spans="1:33">
      <c r="A117" s="73">
        <v>116</v>
      </c>
      <c r="B117" s="73" t="s">
        <v>1836</v>
      </c>
      <c r="C117" s="73" t="s">
        <v>1045</v>
      </c>
      <c r="D117" s="73" t="s">
        <v>990</v>
      </c>
      <c r="E117" s="73" t="s">
        <v>985</v>
      </c>
      <c r="F117">
        <v>1</v>
      </c>
      <c r="G117" s="73" t="s">
        <v>1837</v>
      </c>
      <c r="H117" s="73" t="s">
        <v>1723</v>
      </c>
      <c r="I117" s="73" t="s">
        <v>1699</v>
      </c>
      <c r="J117" s="73" t="s">
        <v>1838</v>
      </c>
      <c r="K117">
        <v>3</v>
      </c>
      <c r="L117">
        <v>0</v>
      </c>
      <c r="M117">
        <v>0</v>
      </c>
      <c r="N117">
        <v>0</v>
      </c>
      <c r="O117">
        <v>0</v>
      </c>
      <c r="P117">
        <v>0</v>
      </c>
      <c r="Q117">
        <v>0</v>
      </c>
      <c r="R117">
        <v>2200000</v>
      </c>
      <c r="S117">
        <v>4840000</v>
      </c>
      <c r="T117">
        <v>0</v>
      </c>
      <c r="U117">
        <v>1980000</v>
      </c>
      <c r="V117">
        <v>2420000</v>
      </c>
      <c r="W117">
        <v>0</v>
      </c>
      <c r="X117">
        <v>0</v>
      </c>
      <c r="Y117">
        <v>0</v>
      </c>
      <c r="Z117">
        <v>0</v>
      </c>
      <c r="AA117">
        <v>0</v>
      </c>
      <c r="AB117">
        <v>0</v>
      </c>
      <c r="AC117">
        <v>3</v>
      </c>
      <c r="AD117">
        <v>0</v>
      </c>
      <c r="AE117">
        <v>0</v>
      </c>
      <c r="AF117">
        <v>0</v>
      </c>
      <c r="AG117">
        <v>0</v>
      </c>
    </row>
    <row r="118" spans="1:33">
      <c r="A118" s="73">
        <v>117</v>
      </c>
      <c r="B118" s="73" t="s">
        <v>1839</v>
      </c>
      <c r="C118" s="73" t="s">
        <v>1045</v>
      </c>
      <c r="D118" s="73" t="s">
        <v>990</v>
      </c>
      <c r="E118" s="73" t="s">
        <v>985</v>
      </c>
      <c r="F118">
        <v>1</v>
      </c>
      <c r="G118" s="73" t="s">
        <v>1840</v>
      </c>
      <c r="H118" s="73" t="s">
        <v>1723</v>
      </c>
      <c r="I118" s="73" t="s">
        <v>1699</v>
      </c>
      <c r="J118" s="73" t="s">
        <v>1841</v>
      </c>
      <c r="K118">
        <v>1</v>
      </c>
      <c r="L118">
        <v>0</v>
      </c>
      <c r="M118">
        <v>0</v>
      </c>
      <c r="N118">
        <v>0</v>
      </c>
      <c r="O118">
        <v>3</v>
      </c>
      <c r="P118">
        <v>3</v>
      </c>
      <c r="Q118">
        <v>0.83333333300000001</v>
      </c>
      <c r="R118">
        <v>2100000</v>
      </c>
      <c r="S118">
        <v>4600000</v>
      </c>
      <c r="T118">
        <v>1680000</v>
      </c>
      <c r="U118">
        <v>1890000</v>
      </c>
      <c r="V118">
        <v>2300000</v>
      </c>
      <c r="W118">
        <v>-10</v>
      </c>
      <c r="X118">
        <v>10</v>
      </c>
      <c r="Y118">
        <v>0</v>
      </c>
      <c r="Z118">
        <v>0</v>
      </c>
      <c r="AA118">
        <v>0</v>
      </c>
      <c r="AB118">
        <v>0</v>
      </c>
      <c r="AC118">
        <v>0</v>
      </c>
      <c r="AD118">
        <v>1</v>
      </c>
      <c r="AE118">
        <v>0</v>
      </c>
      <c r="AF118">
        <v>0</v>
      </c>
      <c r="AG118">
        <v>0</v>
      </c>
    </row>
    <row r="119" spans="1:33">
      <c r="A119" s="73">
        <v>118</v>
      </c>
      <c r="B119" s="73" t="s">
        <v>1842</v>
      </c>
      <c r="C119" s="73" t="s">
        <v>1045</v>
      </c>
      <c r="D119" s="73" t="s">
        <v>990</v>
      </c>
      <c r="E119" s="73" t="s">
        <v>985</v>
      </c>
      <c r="F119">
        <v>1</v>
      </c>
      <c r="G119" s="73" t="s">
        <v>1843</v>
      </c>
      <c r="H119" s="73"/>
      <c r="I119" s="73" t="s">
        <v>1699</v>
      </c>
      <c r="J119" s="73" t="s">
        <v>1844</v>
      </c>
      <c r="K119">
        <v>0</v>
      </c>
      <c r="L119">
        <v>0</v>
      </c>
      <c r="M119">
        <v>0</v>
      </c>
      <c r="N119">
        <v>0</v>
      </c>
      <c r="O119">
        <v>0</v>
      </c>
      <c r="P119">
        <v>0</v>
      </c>
      <c r="Q119">
        <v>0</v>
      </c>
      <c r="R119">
        <v>2100000</v>
      </c>
      <c r="S119">
        <v>480000</v>
      </c>
      <c r="T119">
        <v>1470000</v>
      </c>
      <c r="U119">
        <v>1890000</v>
      </c>
      <c r="V119">
        <v>2400000</v>
      </c>
      <c r="W119">
        <v>0</v>
      </c>
      <c r="X119">
        <v>36</v>
      </c>
      <c r="Y119">
        <v>0</v>
      </c>
      <c r="Z119">
        <v>0</v>
      </c>
      <c r="AA119">
        <v>0</v>
      </c>
      <c r="AB119">
        <v>0</v>
      </c>
      <c r="AC119">
        <v>0</v>
      </c>
      <c r="AD119">
        <v>0</v>
      </c>
      <c r="AE119">
        <v>0</v>
      </c>
      <c r="AF119">
        <v>0</v>
      </c>
      <c r="AG119">
        <v>0</v>
      </c>
    </row>
    <row r="120" spans="1:33">
      <c r="A120" s="73">
        <v>119</v>
      </c>
      <c r="B120" s="73" t="s">
        <v>1047</v>
      </c>
      <c r="C120" s="73" t="s">
        <v>1045</v>
      </c>
      <c r="D120" s="73" t="s">
        <v>990</v>
      </c>
      <c r="E120" s="73" t="s">
        <v>985</v>
      </c>
      <c r="F120">
        <v>1</v>
      </c>
      <c r="G120" s="73" t="s">
        <v>1845</v>
      </c>
      <c r="H120" s="73" t="s">
        <v>1715</v>
      </c>
      <c r="I120" s="73" t="s">
        <v>1699</v>
      </c>
      <c r="J120" s="73" t="s">
        <v>1427</v>
      </c>
      <c r="K120">
        <v>7</v>
      </c>
      <c r="L120">
        <v>7</v>
      </c>
      <c r="M120">
        <v>0</v>
      </c>
      <c r="N120">
        <v>7</v>
      </c>
      <c r="O120">
        <v>11</v>
      </c>
      <c r="P120">
        <v>3.6666666659999998</v>
      </c>
      <c r="Q120">
        <v>2</v>
      </c>
      <c r="R120">
        <v>2100000</v>
      </c>
      <c r="S120">
        <v>4800000</v>
      </c>
      <c r="T120">
        <v>0</v>
      </c>
      <c r="U120">
        <v>1890000</v>
      </c>
      <c r="V120">
        <v>2400000</v>
      </c>
      <c r="W120">
        <v>0</v>
      </c>
      <c r="X120">
        <v>0</v>
      </c>
      <c r="Y120">
        <v>7</v>
      </c>
      <c r="Z120">
        <v>0</v>
      </c>
      <c r="AA120">
        <v>0</v>
      </c>
      <c r="AB120">
        <v>0</v>
      </c>
      <c r="AC120">
        <v>0</v>
      </c>
      <c r="AD120">
        <v>0</v>
      </c>
      <c r="AE120">
        <v>0</v>
      </c>
      <c r="AF120">
        <v>0</v>
      </c>
      <c r="AG120">
        <v>0</v>
      </c>
    </row>
    <row r="121" spans="1:33">
      <c r="A121" s="73">
        <v>120</v>
      </c>
      <c r="B121" s="73" t="s">
        <v>3037</v>
      </c>
      <c r="C121" s="73" t="s">
        <v>3038</v>
      </c>
      <c r="D121" s="73" t="s">
        <v>1848</v>
      </c>
      <c r="E121" s="73" t="s">
        <v>1849</v>
      </c>
      <c r="F121">
        <v>1</v>
      </c>
      <c r="G121" s="73" t="s">
        <v>3039</v>
      </c>
      <c r="H121" s="73" t="s">
        <v>1715</v>
      </c>
      <c r="I121" s="73" t="s">
        <v>1699</v>
      </c>
      <c r="J121" s="73" t="s">
        <v>3040</v>
      </c>
      <c r="K121">
        <v>0</v>
      </c>
      <c r="L121">
        <v>0</v>
      </c>
      <c r="M121">
        <v>0</v>
      </c>
      <c r="N121">
        <v>0</v>
      </c>
      <c r="O121">
        <v>0</v>
      </c>
      <c r="P121">
        <v>0</v>
      </c>
      <c r="Q121">
        <v>0.41666666600000002</v>
      </c>
      <c r="R121">
        <v>3600000</v>
      </c>
      <c r="S121">
        <v>8000000</v>
      </c>
      <c r="T121">
        <v>2900000</v>
      </c>
      <c r="U121">
        <v>3240000</v>
      </c>
      <c r="V121">
        <v>4000000</v>
      </c>
      <c r="W121">
        <v>-5</v>
      </c>
      <c r="X121">
        <v>0</v>
      </c>
      <c r="Y121">
        <v>0</v>
      </c>
      <c r="Z121">
        <v>0</v>
      </c>
      <c r="AA121">
        <v>0</v>
      </c>
      <c r="AB121">
        <v>0</v>
      </c>
      <c r="AC121">
        <v>0</v>
      </c>
      <c r="AD121">
        <v>0</v>
      </c>
      <c r="AE121">
        <v>0</v>
      </c>
      <c r="AF121">
        <v>0</v>
      </c>
      <c r="AG121">
        <v>0</v>
      </c>
    </row>
    <row r="122" spans="1:33">
      <c r="A122" s="73">
        <v>121</v>
      </c>
      <c r="B122" s="73" t="s">
        <v>1846</v>
      </c>
      <c r="C122" s="73" t="s">
        <v>1847</v>
      </c>
      <c r="D122" s="73" t="s">
        <v>1848</v>
      </c>
      <c r="E122" s="73" t="s">
        <v>1849</v>
      </c>
      <c r="F122">
        <v>3</v>
      </c>
      <c r="G122" s="73" t="s">
        <v>1850</v>
      </c>
      <c r="H122" s="73" t="s">
        <v>1715</v>
      </c>
      <c r="I122" s="73" t="s">
        <v>1699</v>
      </c>
      <c r="J122" s="73" t="s">
        <v>1851</v>
      </c>
      <c r="K122">
        <v>1</v>
      </c>
      <c r="L122">
        <v>1</v>
      </c>
      <c r="M122">
        <v>0</v>
      </c>
      <c r="N122">
        <v>1</v>
      </c>
      <c r="O122">
        <v>1</v>
      </c>
      <c r="P122">
        <v>1</v>
      </c>
      <c r="Q122">
        <v>0.91666666600000002</v>
      </c>
      <c r="R122">
        <v>3900000</v>
      </c>
      <c r="S122">
        <v>8600000</v>
      </c>
      <c r="T122">
        <v>0</v>
      </c>
      <c r="U122">
        <v>3510000</v>
      </c>
      <c r="V122">
        <v>4300000</v>
      </c>
      <c r="W122">
        <v>0</v>
      </c>
      <c r="X122">
        <v>0</v>
      </c>
      <c r="Y122">
        <v>1</v>
      </c>
      <c r="Z122">
        <v>0</v>
      </c>
      <c r="AA122">
        <v>0</v>
      </c>
      <c r="AB122">
        <v>0</v>
      </c>
      <c r="AC122">
        <v>0</v>
      </c>
      <c r="AD122">
        <v>0</v>
      </c>
      <c r="AE122">
        <v>0</v>
      </c>
      <c r="AF122">
        <v>0</v>
      </c>
      <c r="AG122">
        <v>0</v>
      </c>
    </row>
    <row r="123" spans="1:33">
      <c r="A123" s="73">
        <v>122</v>
      </c>
      <c r="B123" s="73" t="s">
        <v>1852</v>
      </c>
      <c r="C123" s="73" t="s">
        <v>1853</v>
      </c>
      <c r="D123" s="73" t="s">
        <v>1848</v>
      </c>
      <c r="E123" s="73" t="s">
        <v>1849</v>
      </c>
      <c r="F123">
        <v>3</v>
      </c>
      <c r="G123" s="73" t="s">
        <v>1854</v>
      </c>
      <c r="H123" s="73" t="s">
        <v>1715</v>
      </c>
      <c r="I123" s="73" t="s">
        <v>1699</v>
      </c>
      <c r="J123" s="73" t="s">
        <v>1855</v>
      </c>
      <c r="K123">
        <v>5</v>
      </c>
      <c r="L123">
        <v>5</v>
      </c>
      <c r="M123">
        <v>0</v>
      </c>
      <c r="N123">
        <v>5</v>
      </c>
      <c r="O123">
        <v>0</v>
      </c>
      <c r="P123">
        <v>0.66666666600000002</v>
      </c>
      <c r="Q123">
        <v>0.75</v>
      </c>
      <c r="R123">
        <v>4100000</v>
      </c>
      <c r="S123">
        <v>9000000</v>
      </c>
      <c r="T123">
        <v>0</v>
      </c>
      <c r="U123">
        <v>3690000</v>
      </c>
      <c r="V123">
        <v>4500000</v>
      </c>
      <c r="W123">
        <v>0</v>
      </c>
      <c r="X123">
        <v>0</v>
      </c>
      <c r="Y123">
        <v>5</v>
      </c>
      <c r="Z123">
        <v>0</v>
      </c>
      <c r="AA123">
        <v>0</v>
      </c>
      <c r="AB123">
        <v>0</v>
      </c>
      <c r="AC123">
        <v>0</v>
      </c>
      <c r="AD123">
        <v>0</v>
      </c>
      <c r="AE123">
        <v>0</v>
      </c>
      <c r="AF123">
        <v>0</v>
      </c>
      <c r="AG123">
        <v>0</v>
      </c>
    </row>
    <row r="124" spans="1:33">
      <c r="A124" s="73">
        <v>123</v>
      </c>
      <c r="B124" s="73" t="s">
        <v>1856</v>
      </c>
      <c r="C124" s="73" t="s">
        <v>1857</v>
      </c>
      <c r="D124" s="73" t="s">
        <v>990</v>
      </c>
      <c r="E124" s="73" t="s">
        <v>985</v>
      </c>
      <c r="F124">
        <v>6</v>
      </c>
      <c r="G124" s="73" t="s">
        <v>1858</v>
      </c>
      <c r="H124" s="73" t="s">
        <v>1715</v>
      </c>
      <c r="I124" s="73" t="s">
        <v>1699</v>
      </c>
      <c r="J124" s="73" t="s">
        <v>1859</v>
      </c>
      <c r="K124">
        <v>-1</v>
      </c>
      <c r="L124">
        <v>-5</v>
      </c>
      <c r="M124">
        <v>0</v>
      </c>
      <c r="N124">
        <v>-5</v>
      </c>
      <c r="O124">
        <v>0</v>
      </c>
      <c r="P124">
        <v>2.6666666659999998</v>
      </c>
      <c r="Q124">
        <v>0.66666666600000002</v>
      </c>
      <c r="R124">
        <v>340000</v>
      </c>
      <c r="S124">
        <v>780000</v>
      </c>
      <c r="T124">
        <v>0</v>
      </c>
      <c r="U124">
        <v>306000</v>
      </c>
      <c r="V124">
        <v>390000</v>
      </c>
      <c r="W124">
        <v>0</v>
      </c>
      <c r="X124">
        <v>0</v>
      </c>
      <c r="Y124">
        <v>-5</v>
      </c>
      <c r="Z124">
        <v>0</v>
      </c>
      <c r="AA124">
        <v>0</v>
      </c>
      <c r="AB124">
        <v>0</v>
      </c>
      <c r="AC124">
        <v>4</v>
      </c>
      <c r="AD124">
        <v>0</v>
      </c>
      <c r="AE124">
        <v>0</v>
      </c>
      <c r="AF124">
        <v>0</v>
      </c>
      <c r="AG124">
        <v>0</v>
      </c>
    </row>
    <row r="125" spans="1:33">
      <c r="A125" s="73">
        <v>124</v>
      </c>
      <c r="B125" s="73" t="s">
        <v>1048</v>
      </c>
      <c r="C125" s="73" t="s">
        <v>1049</v>
      </c>
      <c r="D125" s="73" t="s">
        <v>990</v>
      </c>
      <c r="E125" s="73" t="s">
        <v>985</v>
      </c>
      <c r="F125">
        <v>6</v>
      </c>
      <c r="G125" s="73" t="s">
        <v>1674</v>
      </c>
      <c r="H125" s="73" t="s">
        <v>1715</v>
      </c>
      <c r="I125" s="73" t="s">
        <v>1699</v>
      </c>
      <c r="J125" s="73" t="s">
        <v>1428</v>
      </c>
      <c r="K125">
        <v>2</v>
      </c>
      <c r="L125">
        <v>2</v>
      </c>
      <c r="M125">
        <v>0</v>
      </c>
      <c r="N125">
        <v>2</v>
      </c>
      <c r="O125">
        <v>14</v>
      </c>
      <c r="P125">
        <v>29</v>
      </c>
      <c r="Q125">
        <v>24.083333332999999</v>
      </c>
      <c r="R125">
        <v>180000</v>
      </c>
      <c r="S125">
        <v>400000</v>
      </c>
      <c r="T125">
        <v>126000</v>
      </c>
      <c r="U125">
        <v>162000</v>
      </c>
      <c r="V125">
        <v>200000</v>
      </c>
      <c r="W125">
        <v>0</v>
      </c>
      <c r="X125">
        <v>0</v>
      </c>
      <c r="Y125">
        <v>2</v>
      </c>
      <c r="Z125">
        <v>0</v>
      </c>
      <c r="AA125">
        <v>0</v>
      </c>
      <c r="AB125">
        <v>0</v>
      </c>
      <c r="AC125">
        <v>0</v>
      </c>
      <c r="AD125">
        <v>0</v>
      </c>
      <c r="AE125">
        <v>0</v>
      </c>
      <c r="AF125">
        <v>0</v>
      </c>
      <c r="AG125">
        <v>0</v>
      </c>
    </row>
    <row r="126" spans="1:33">
      <c r="A126" s="73">
        <v>125</v>
      </c>
      <c r="B126" s="73" t="s">
        <v>1860</v>
      </c>
      <c r="C126" s="73" t="s">
        <v>1049</v>
      </c>
      <c r="D126" s="73" t="s">
        <v>990</v>
      </c>
      <c r="E126" s="73" t="s">
        <v>985</v>
      </c>
      <c r="F126">
        <v>6</v>
      </c>
      <c r="G126" s="73" t="s">
        <v>1668</v>
      </c>
      <c r="H126" s="73" t="s">
        <v>1715</v>
      </c>
      <c r="I126" s="73" t="s">
        <v>1699</v>
      </c>
      <c r="J126" s="73" t="s">
        <v>2891</v>
      </c>
      <c r="K126">
        <v>156</v>
      </c>
      <c r="L126">
        <v>156</v>
      </c>
      <c r="M126">
        <v>0</v>
      </c>
      <c r="N126">
        <v>156</v>
      </c>
      <c r="O126">
        <v>24</v>
      </c>
      <c r="P126">
        <v>8</v>
      </c>
      <c r="Q126">
        <v>2</v>
      </c>
      <c r="R126">
        <v>200000</v>
      </c>
      <c r="S126">
        <v>440000</v>
      </c>
      <c r="T126">
        <v>14000</v>
      </c>
      <c r="U126">
        <v>180000</v>
      </c>
      <c r="V126">
        <v>220000</v>
      </c>
      <c r="W126">
        <v>0</v>
      </c>
      <c r="X126">
        <v>180</v>
      </c>
      <c r="Y126">
        <v>156</v>
      </c>
      <c r="Z126">
        <v>0</v>
      </c>
      <c r="AA126">
        <v>0</v>
      </c>
      <c r="AB126">
        <v>0</v>
      </c>
      <c r="AC126">
        <v>0</v>
      </c>
      <c r="AD126">
        <v>0</v>
      </c>
      <c r="AE126">
        <v>0</v>
      </c>
      <c r="AF126">
        <v>0</v>
      </c>
      <c r="AG126">
        <v>0</v>
      </c>
    </row>
    <row r="127" spans="1:33">
      <c r="A127" s="73">
        <v>126</v>
      </c>
      <c r="B127" s="73" t="s">
        <v>1050</v>
      </c>
      <c r="C127" s="73" t="s">
        <v>1051</v>
      </c>
      <c r="D127" s="73" t="s">
        <v>990</v>
      </c>
      <c r="E127" s="73" t="s">
        <v>985</v>
      </c>
      <c r="F127">
        <v>12</v>
      </c>
      <c r="G127" s="73" t="s">
        <v>1683</v>
      </c>
      <c r="H127" s="73" t="s">
        <v>1675</v>
      </c>
      <c r="I127" s="73" t="s">
        <v>1699</v>
      </c>
      <c r="J127" s="73" t="s">
        <v>1429</v>
      </c>
      <c r="K127">
        <v>43</v>
      </c>
      <c r="L127">
        <v>5</v>
      </c>
      <c r="M127">
        <v>0</v>
      </c>
      <c r="N127">
        <v>5</v>
      </c>
      <c r="O127">
        <v>204</v>
      </c>
      <c r="P127">
        <v>103.666666666</v>
      </c>
      <c r="Q127">
        <v>40.25</v>
      </c>
      <c r="R127">
        <v>77000</v>
      </c>
      <c r="S127">
        <v>170000</v>
      </c>
      <c r="T127">
        <v>0</v>
      </c>
      <c r="U127">
        <v>65500</v>
      </c>
      <c r="V127">
        <v>85000</v>
      </c>
      <c r="W127">
        <v>-600</v>
      </c>
      <c r="X127">
        <v>600</v>
      </c>
      <c r="Y127">
        <v>5</v>
      </c>
      <c r="Z127">
        <v>2</v>
      </c>
      <c r="AA127">
        <v>0</v>
      </c>
      <c r="AB127">
        <v>0</v>
      </c>
      <c r="AC127">
        <v>0</v>
      </c>
      <c r="AD127">
        <v>36</v>
      </c>
      <c r="AE127">
        <v>0</v>
      </c>
      <c r="AF127">
        <v>0</v>
      </c>
      <c r="AG127">
        <v>0</v>
      </c>
    </row>
    <row r="128" spans="1:33">
      <c r="A128" s="73">
        <v>127</v>
      </c>
      <c r="B128" s="73" t="s">
        <v>1861</v>
      </c>
      <c r="C128" s="73" t="s">
        <v>1862</v>
      </c>
      <c r="D128" s="73" t="s">
        <v>990</v>
      </c>
      <c r="E128" s="73" t="s">
        <v>985</v>
      </c>
      <c r="F128">
        <v>12</v>
      </c>
      <c r="G128" s="73" t="s">
        <v>1683</v>
      </c>
      <c r="H128" s="73" t="s">
        <v>1675</v>
      </c>
      <c r="I128" s="73" t="s">
        <v>1699</v>
      </c>
      <c r="J128" s="73" t="s">
        <v>1863</v>
      </c>
      <c r="K128">
        <v>197</v>
      </c>
      <c r="L128">
        <v>197</v>
      </c>
      <c r="M128">
        <v>0</v>
      </c>
      <c r="N128">
        <v>197</v>
      </c>
      <c r="O128">
        <v>21</v>
      </c>
      <c r="P128">
        <v>7.6666666660000002</v>
      </c>
      <c r="Q128">
        <v>7.25</v>
      </c>
      <c r="R128">
        <v>154000</v>
      </c>
      <c r="S128">
        <v>340000</v>
      </c>
      <c r="T128">
        <v>0</v>
      </c>
      <c r="U128">
        <v>139000</v>
      </c>
      <c r="V128">
        <v>170000</v>
      </c>
      <c r="W128">
        <v>0</v>
      </c>
      <c r="X128">
        <v>0</v>
      </c>
      <c r="Y128">
        <v>197</v>
      </c>
      <c r="Z128">
        <v>0</v>
      </c>
      <c r="AA128">
        <v>0</v>
      </c>
      <c r="AB128">
        <v>0</v>
      </c>
      <c r="AC128">
        <v>0</v>
      </c>
      <c r="AD128">
        <v>0</v>
      </c>
      <c r="AE128">
        <v>0</v>
      </c>
      <c r="AF128">
        <v>0</v>
      </c>
      <c r="AG128">
        <v>0</v>
      </c>
    </row>
    <row r="129" spans="1:33">
      <c r="A129" s="73">
        <v>128</v>
      </c>
      <c r="B129" s="73" t="s">
        <v>1866</v>
      </c>
      <c r="C129" s="73" t="s">
        <v>1864</v>
      </c>
      <c r="D129" s="73" t="s">
        <v>990</v>
      </c>
      <c r="E129" s="73" t="s">
        <v>985</v>
      </c>
      <c r="F129">
        <v>6</v>
      </c>
      <c r="G129" s="73" t="s">
        <v>1674</v>
      </c>
      <c r="H129" s="73" t="s">
        <v>1723</v>
      </c>
      <c r="I129" s="73" t="s">
        <v>1732</v>
      </c>
      <c r="J129" s="73" t="s">
        <v>1867</v>
      </c>
      <c r="K129">
        <v>86</v>
      </c>
      <c r="L129">
        <v>86</v>
      </c>
      <c r="M129">
        <v>0</v>
      </c>
      <c r="N129">
        <v>86</v>
      </c>
      <c r="O129">
        <v>10</v>
      </c>
      <c r="P129">
        <v>3.3333333330000001</v>
      </c>
      <c r="Q129">
        <v>0.83333333300000001</v>
      </c>
      <c r="R129">
        <v>113000</v>
      </c>
      <c r="S129">
        <v>250000</v>
      </c>
      <c r="T129">
        <v>79100</v>
      </c>
      <c r="U129">
        <v>102000</v>
      </c>
      <c r="V129">
        <v>124000</v>
      </c>
      <c r="W129">
        <v>-96</v>
      </c>
      <c r="X129">
        <v>96</v>
      </c>
      <c r="Y129">
        <v>86</v>
      </c>
      <c r="Z129">
        <v>0</v>
      </c>
      <c r="AA129">
        <v>0</v>
      </c>
      <c r="AB129">
        <v>0</v>
      </c>
      <c r="AC129">
        <v>0</v>
      </c>
      <c r="AD129">
        <v>0</v>
      </c>
      <c r="AE129">
        <v>0</v>
      </c>
      <c r="AF129">
        <v>0</v>
      </c>
      <c r="AG129">
        <v>0</v>
      </c>
    </row>
    <row r="130" spans="1:33">
      <c r="A130" s="73">
        <v>129</v>
      </c>
      <c r="B130" s="73" t="s">
        <v>1868</v>
      </c>
      <c r="C130" s="73" t="s">
        <v>1869</v>
      </c>
      <c r="D130" s="73" t="s">
        <v>990</v>
      </c>
      <c r="E130" s="73" t="s">
        <v>985</v>
      </c>
      <c r="F130">
        <v>6</v>
      </c>
      <c r="G130" s="73" t="s">
        <v>1674</v>
      </c>
      <c r="H130" s="73" t="s">
        <v>1723</v>
      </c>
      <c r="I130" s="73" t="s">
        <v>1732</v>
      </c>
      <c r="J130" s="73" t="s">
        <v>1870</v>
      </c>
      <c r="K130">
        <v>24</v>
      </c>
      <c r="L130">
        <v>24</v>
      </c>
      <c r="M130">
        <v>0</v>
      </c>
      <c r="N130">
        <v>24</v>
      </c>
      <c r="O130">
        <v>0</v>
      </c>
      <c r="P130">
        <v>0</v>
      </c>
      <c r="Q130">
        <v>2.8333333330000001</v>
      </c>
      <c r="R130">
        <v>132000</v>
      </c>
      <c r="S130">
        <v>290000</v>
      </c>
      <c r="T130">
        <v>92400</v>
      </c>
      <c r="U130">
        <v>119000</v>
      </c>
      <c r="V130">
        <v>145000</v>
      </c>
      <c r="W130">
        <v>0</v>
      </c>
      <c r="X130">
        <v>0</v>
      </c>
      <c r="Y130">
        <v>24</v>
      </c>
      <c r="Z130">
        <v>0</v>
      </c>
      <c r="AA130">
        <v>0</v>
      </c>
      <c r="AB130">
        <v>0</v>
      </c>
      <c r="AC130">
        <v>0</v>
      </c>
      <c r="AD130">
        <v>0</v>
      </c>
      <c r="AE130">
        <v>0</v>
      </c>
      <c r="AF130">
        <v>0</v>
      </c>
      <c r="AG130">
        <v>0</v>
      </c>
    </row>
    <row r="131" spans="1:33">
      <c r="A131" s="73">
        <v>130</v>
      </c>
      <c r="B131" s="73" t="s">
        <v>1871</v>
      </c>
      <c r="C131" s="73" t="s">
        <v>1869</v>
      </c>
      <c r="D131" s="73" t="s">
        <v>990</v>
      </c>
      <c r="E131" s="73" t="s">
        <v>985</v>
      </c>
      <c r="F131">
        <v>6</v>
      </c>
      <c r="G131" s="73" t="s">
        <v>1668</v>
      </c>
      <c r="H131" s="73" t="s">
        <v>1723</v>
      </c>
      <c r="I131" s="73" t="s">
        <v>1732</v>
      </c>
      <c r="J131" s="73" t="s">
        <v>1872</v>
      </c>
      <c r="K131">
        <v>60</v>
      </c>
      <c r="L131">
        <v>60</v>
      </c>
      <c r="M131">
        <v>0</v>
      </c>
      <c r="N131">
        <v>60</v>
      </c>
      <c r="O131">
        <v>0</v>
      </c>
      <c r="P131">
        <v>0</v>
      </c>
      <c r="Q131">
        <v>0</v>
      </c>
      <c r="R131">
        <v>132000</v>
      </c>
      <c r="S131">
        <v>290000</v>
      </c>
      <c r="T131">
        <v>92400</v>
      </c>
      <c r="U131">
        <v>119000</v>
      </c>
      <c r="V131">
        <v>145000</v>
      </c>
      <c r="W131">
        <v>-60</v>
      </c>
      <c r="X131">
        <v>60</v>
      </c>
      <c r="Y131">
        <v>60</v>
      </c>
      <c r="Z131">
        <v>0</v>
      </c>
      <c r="AA131">
        <v>0</v>
      </c>
      <c r="AB131">
        <v>0</v>
      </c>
      <c r="AC131">
        <v>0</v>
      </c>
      <c r="AD131">
        <v>0</v>
      </c>
      <c r="AE131">
        <v>0</v>
      </c>
      <c r="AF131">
        <v>0</v>
      </c>
      <c r="AG131">
        <v>0</v>
      </c>
    </row>
    <row r="132" spans="1:33">
      <c r="A132" s="73">
        <v>131</v>
      </c>
      <c r="B132" s="73" t="s">
        <v>3230</v>
      </c>
      <c r="C132" s="73" t="s">
        <v>3231</v>
      </c>
      <c r="D132" s="73" t="s">
        <v>990</v>
      </c>
      <c r="E132" s="73" t="s">
        <v>985</v>
      </c>
      <c r="F132">
        <v>6</v>
      </c>
      <c r="G132" s="73" t="s">
        <v>1668</v>
      </c>
      <c r="H132" s="73" t="s">
        <v>1723</v>
      </c>
      <c r="I132" s="73" t="s">
        <v>1732</v>
      </c>
      <c r="J132" s="73" t="s">
        <v>3232</v>
      </c>
      <c r="K132">
        <v>1</v>
      </c>
      <c r="L132">
        <v>0</v>
      </c>
      <c r="M132">
        <v>0</v>
      </c>
      <c r="N132">
        <v>0</v>
      </c>
      <c r="O132">
        <v>22</v>
      </c>
      <c r="P132">
        <v>8.3333333330000006</v>
      </c>
      <c r="Q132">
        <v>3.25</v>
      </c>
      <c r="R132">
        <v>225000</v>
      </c>
      <c r="S132">
        <v>500000</v>
      </c>
      <c r="T132">
        <v>157500</v>
      </c>
      <c r="U132">
        <v>203000</v>
      </c>
      <c r="V132">
        <v>250000</v>
      </c>
      <c r="W132">
        <v>0</v>
      </c>
      <c r="X132">
        <v>0</v>
      </c>
      <c r="Y132">
        <v>0</v>
      </c>
      <c r="Z132">
        <v>0</v>
      </c>
      <c r="AA132">
        <v>0</v>
      </c>
      <c r="AB132">
        <v>0</v>
      </c>
      <c r="AC132">
        <v>0</v>
      </c>
      <c r="AD132">
        <v>0</v>
      </c>
      <c r="AE132">
        <v>0</v>
      </c>
      <c r="AF132">
        <v>1</v>
      </c>
      <c r="AG132">
        <v>0</v>
      </c>
    </row>
    <row r="133" spans="1:33">
      <c r="A133" s="73">
        <v>132</v>
      </c>
      <c r="B133" s="73" t="s">
        <v>1052</v>
      </c>
      <c r="C133" s="73" t="s">
        <v>1053</v>
      </c>
      <c r="D133" s="73" t="s">
        <v>990</v>
      </c>
      <c r="E133" s="73" t="s">
        <v>985</v>
      </c>
      <c r="F133">
        <v>6</v>
      </c>
      <c r="G133" s="73" t="s">
        <v>1674</v>
      </c>
      <c r="H133" s="73" t="s">
        <v>1723</v>
      </c>
      <c r="I133" s="73" t="s">
        <v>1732</v>
      </c>
      <c r="J133" s="73" t="s">
        <v>1430</v>
      </c>
      <c r="K133">
        <v>45</v>
      </c>
      <c r="L133">
        <v>45</v>
      </c>
      <c r="M133">
        <v>0</v>
      </c>
      <c r="N133">
        <v>45</v>
      </c>
      <c r="O133">
        <v>0</v>
      </c>
      <c r="P133">
        <v>1.666666666</v>
      </c>
      <c r="Q133">
        <v>1.166666666</v>
      </c>
      <c r="R133">
        <v>208000</v>
      </c>
      <c r="S133">
        <v>460000</v>
      </c>
      <c r="T133">
        <v>145600</v>
      </c>
      <c r="U133">
        <v>187000</v>
      </c>
      <c r="V133">
        <v>230000</v>
      </c>
      <c r="W133">
        <v>0</v>
      </c>
      <c r="X133">
        <v>0</v>
      </c>
      <c r="Y133">
        <v>45</v>
      </c>
      <c r="Z133">
        <v>0</v>
      </c>
      <c r="AA133">
        <v>0</v>
      </c>
      <c r="AB133">
        <v>0</v>
      </c>
      <c r="AC133">
        <v>0</v>
      </c>
      <c r="AD133">
        <v>0</v>
      </c>
      <c r="AE133">
        <v>0</v>
      </c>
      <c r="AF133">
        <v>0</v>
      </c>
      <c r="AG133">
        <v>0</v>
      </c>
    </row>
    <row r="134" spans="1:33">
      <c r="A134" s="73">
        <v>133</v>
      </c>
      <c r="B134" s="73" t="s">
        <v>1873</v>
      </c>
      <c r="C134" s="73" t="s">
        <v>1874</v>
      </c>
      <c r="D134" s="73" t="s">
        <v>990</v>
      </c>
      <c r="E134" s="73" t="s">
        <v>985</v>
      </c>
      <c r="F134">
        <v>12</v>
      </c>
      <c r="G134" s="73" t="s">
        <v>1683</v>
      </c>
      <c r="H134" s="73" t="s">
        <v>1875</v>
      </c>
      <c r="I134" s="73" t="s">
        <v>1732</v>
      </c>
      <c r="J134" s="73" t="s">
        <v>1876</v>
      </c>
      <c r="K134">
        <v>1</v>
      </c>
      <c r="L134">
        <v>1</v>
      </c>
      <c r="M134">
        <v>0</v>
      </c>
      <c r="N134">
        <v>1</v>
      </c>
      <c r="O134">
        <v>0</v>
      </c>
      <c r="P134">
        <v>0</v>
      </c>
      <c r="Q134">
        <v>8.3333332999999996E-2</v>
      </c>
      <c r="R134">
        <v>200000</v>
      </c>
      <c r="S134">
        <v>480000</v>
      </c>
      <c r="T134">
        <v>0</v>
      </c>
      <c r="U134">
        <v>170000</v>
      </c>
      <c r="V134">
        <v>240000</v>
      </c>
      <c r="W134">
        <v>0</v>
      </c>
      <c r="X134">
        <v>0</v>
      </c>
      <c r="Y134">
        <v>1</v>
      </c>
      <c r="Z134">
        <v>0</v>
      </c>
      <c r="AA134">
        <v>0</v>
      </c>
      <c r="AB134">
        <v>0</v>
      </c>
      <c r="AC134">
        <v>0</v>
      </c>
      <c r="AD134">
        <v>0</v>
      </c>
      <c r="AE134">
        <v>0</v>
      </c>
      <c r="AF134">
        <v>0</v>
      </c>
      <c r="AG134">
        <v>0</v>
      </c>
    </row>
    <row r="135" spans="1:33">
      <c r="A135" s="73">
        <v>134</v>
      </c>
      <c r="B135" s="73" t="s">
        <v>1877</v>
      </c>
      <c r="C135" s="73" t="s">
        <v>1874</v>
      </c>
      <c r="D135" s="73" t="s">
        <v>990</v>
      </c>
      <c r="E135" s="73" t="s">
        <v>985</v>
      </c>
      <c r="F135">
        <v>12</v>
      </c>
      <c r="G135" s="73" t="s">
        <v>1689</v>
      </c>
      <c r="H135" s="73" t="s">
        <v>1875</v>
      </c>
      <c r="I135" s="73" t="s">
        <v>1732</v>
      </c>
      <c r="J135" s="73" t="s">
        <v>1876</v>
      </c>
      <c r="K135">
        <v>3</v>
      </c>
      <c r="L135">
        <v>3</v>
      </c>
      <c r="M135">
        <v>0</v>
      </c>
      <c r="N135">
        <v>3</v>
      </c>
      <c r="O135">
        <v>1</v>
      </c>
      <c r="P135">
        <v>0.33333333300000001</v>
      </c>
      <c r="Q135">
        <v>0.25</v>
      </c>
      <c r="R135">
        <v>200000</v>
      </c>
      <c r="S135">
        <v>480000</v>
      </c>
      <c r="T135">
        <v>0</v>
      </c>
      <c r="U135">
        <v>170000</v>
      </c>
      <c r="V135">
        <v>240000</v>
      </c>
      <c r="W135">
        <v>0</v>
      </c>
      <c r="X135">
        <v>0</v>
      </c>
      <c r="Y135">
        <v>3</v>
      </c>
      <c r="Z135">
        <v>0</v>
      </c>
      <c r="AA135">
        <v>0</v>
      </c>
      <c r="AB135">
        <v>0</v>
      </c>
      <c r="AC135">
        <v>0</v>
      </c>
      <c r="AD135">
        <v>0</v>
      </c>
      <c r="AE135">
        <v>0</v>
      </c>
      <c r="AF135">
        <v>0</v>
      </c>
      <c r="AG135">
        <v>0</v>
      </c>
    </row>
    <row r="136" spans="1:33">
      <c r="A136" s="73">
        <v>135</v>
      </c>
      <c r="B136" s="73" t="s">
        <v>1878</v>
      </c>
      <c r="C136" s="73" t="s">
        <v>1874</v>
      </c>
      <c r="D136" s="73" t="s">
        <v>990</v>
      </c>
      <c r="E136" s="73" t="s">
        <v>985</v>
      </c>
      <c r="F136">
        <v>6</v>
      </c>
      <c r="G136" s="73" t="s">
        <v>1674</v>
      </c>
      <c r="H136" s="73" t="s">
        <v>1723</v>
      </c>
      <c r="I136" s="73" t="s">
        <v>1732</v>
      </c>
      <c r="J136" s="73" t="s">
        <v>1879</v>
      </c>
      <c r="K136">
        <v>30</v>
      </c>
      <c r="L136">
        <v>30</v>
      </c>
      <c r="M136">
        <v>0</v>
      </c>
      <c r="N136">
        <v>30</v>
      </c>
      <c r="O136">
        <v>0</v>
      </c>
      <c r="P136">
        <v>0</v>
      </c>
      <c r="Q136">
        <v>0</v>
      </c>
      <c r="R136">
        <v>188000</v>
      </c>
      <c r="S136">
        <v>420000</v>
      </c>
      <c r="T136">
        <v>131600</v>
      </c>
      <c r="U136">
        <v>169000</v>
      </c>
      <c r="V136">
        <v>210000</v>
      </c>
      <c r="W136">
        <v>-30</v>
      </c>
      <c r="X136">
        <v>30</v>
      </c>
      <c r="Y136">
        <v>30</v>
      </c>
      <c r="Z136">
        <v>0</v>
      </c>
      <c r="AA136">
        <v>0</v>
      </c>
      <c r="AB136">
        <v>0</v>
      </c>
      <c r="AC136">
        <v>0</v>
      </c>
      <c r="AD136">
        <v>0</v>
      </c>
      <c r="AE136">
        <v>0</v>
      </c>
      <c r="AF136">
        <v>0</v>
      </c>
      <c r="AG136">
        <v>0</v>
      </c>
    </row>
    <row r="137" spans="1:33">
      <c r="A137" s="73">
        <v>136</v>
      </c>
      <c r="B137" s="73" t="s">
        <v>1880</v>
      </c>
      <c r="C137" s="73" t="s">
        <v>1054</v>
      </c>
      <c r="D137" s="73" t="s">
        <v>990</v>
      </c>
      <c r="E137" s="73" t="s">
        <v>985</v>
      </c>
      <c r="F137">
        <v>12</v>
      </c>
      <c r="G137" s="73" t="s">
        <v>1683</v>
      </c>
      <c r="H137" s="73" t="s">
        <v>1698</v>
      </c>
      <c r="I137" s="73" t="s">
        <v>1732</v>
      </c>
      <c r="J137" s="73" t="s">
        <v>1431</v>
      </c>
      <c r="K137">
        <v>1</v>
      </c>
      <c r="L137">
        <v>1</v>
      </c>
      <c r="M137">
        <v>0</v>
      </c>
      <c r="N137">
        <v>1</v>
      </c>
      <c r="O137">
        <v>0</v>
      </c>
      <c r="P137">
        <v>0</v>
      </c>
      <c r="Q137">
        <v>0</v>
      </c>
      <c r="R137">
        <v>28000</v>
      </c>
      <c r="S137">
        <v>62000</v>
      </c>
      <c r="T137">
        <v>0</v>
      </c>
      <c r="U137">
        <v>23800</v>
      </c>
      <c r="V137">
        <v>31000</v>
      </c>
      <c r="W137">
        <v>0</v>
      </c>
      <c r="X137">
        <v>0</v>
      </c>
      <c r="Y137">
        <v>1</v>
      </c>
      <c r="Z137">
        <v>0</v>
      </c>
      <c r="AA137">
        <v>0</v>
      </c>
      <c r="AB137">
        <v>0</v>
      </c>
      <c r="AC137">
        <v>0</v>
      </c>
      <c r="AD137">
        <v>0</v>
      </c>
      <c r="AE137">
        <v>0</v>
      </c>
      <c r="AF137">
        <v>0</v>
      </c>
      <c r="AG137">
        <v>0</v>
      </c>
    </row>
    <row r="138" spans="1:33">
      <c r="A138" s="73">
        <v>137</v>
      </c>
      <c r="B138" s="73" t="s">
        <v>1055</v>
      </c>
      <c r="C138" s="73" t="s">
        <v>1054</v>
      </c>
      <c r="D138" s="73" t="s">
        <v>990</v>
      </c>
      <c r="E138" s="73" t="s">
        <v>985</v>
      </c>
      <c r="F138">
        <v>1</v>
      </c>
      <c r="G138" s="73" t="s">
        <v>1689</v>
      </c>
      <c r="H138" s="73" t="s">
        <v>1698</v>
      </c>
      <c r="I138" s="73" t="s">
        <v>1732</v>
      </c>
      <c r="J138" s="73" t="s">
        <v>1431</v>
      </c>
      <c r="K138">
        <v>47</v>
      </c>
      <c r="L138">
        <v>45</v>
      </c>
      <c r="M138">
        <v>0</v>
      </c>
      <c r="N138">
        <v>45</v>
      </c>
      <c r="O138">
        <v>12</v>
      </c>
      <c r="P138">
        <v>6</v>
      </c>
      <c r="Q138">
        <v>5.8333333329999997</v>
      </c>
      <c r="R138">
        <v>28000</v>
      </c>
      <c r="S138">
        <v>62000</v>
      </c>
      <c r="T138">
        <v>0</v>
      </c>
      <c r="U138">
        <v>23800</v>
      </c>
      <c r="V138">
        <v>31000</v>
      </c>
      <c r="W138">
        <v>0</v>
      </c>
      <c r="X138">
        <v>0</v>
      </c>
      <c r="Y138">
        <v>45</v>
      </c>
      <c r="Z138">
        <v>2</v>
      </c>
      <c r="AA138">
        <v>0</v>
      </c>
      <c r="AB138">
        <v>0</v>
      </c>
      <c r="AC138">
        <v>0</v>
      </c>
      <c r="AD138">
        <v>0</v>
      </c>
      <c r="AE138">
        <v>0</v>
      </c>
      <c r="AF138">
        <v>0</v>
      </c>
      <c r="AG138">
        <v>0</v>
      </c>
    </row>
    <row r="139" spans="1:33">
      <c r="A139" s="73">
        <v>138</v>
      </c>
      <c r="B139" s="73" t="s">
        <v>1881</v>
      </c>
      <c r="C139" s="73" t="s">
        <v>1882</v>
      </c>
      <c r="D139" s="73" t="s">
        <v>990</v>
      </c>
      <c r="E139" s="73" t="s">
        <v>985</v>
      </c>
      <c r="F139">
        <v>12</v>
      </c>
      <c r="G139" s="73" t="s">
        <v>1705</v>
      </c>
      <c r="H139" s="73" t="s">
        <v>1715</v>
      </c>
      <c r="I139" s="73" t="s">
        <v>1732</v>
      </c>
      <c r="J139" s="73" t="s">
        <v>3219</v>
      </c>
      <c r="K139">
        <v>0</v>
      </c>
      <c r="L139">
        <v>0</v>
      </c>
      <c r="M139">
        <v>0</v>
      </c>
      <c r="N139">
        <v>0</v>
      </c>
      <c r="O139">
        <v>0</v>
      </c>
      <c r="P139">
        <v>0</v>
      </c>
      <c r="Q139">
        <v>0</v>
      </c>
      <c r="R139">
        <v>45000</v>
      </c>
      <c r="S139">
        <v>100000</v>
      </c>
      <c r="T139">
        <v>38300</v>
      </c>
      <c r="U139">
        <v>38300</v>
      </c>
      <c r="V139">
        <v>50000</v>
      </c>
      <c r="W139">
        <v>0</v>
      </c>
      <c r="X139">
        <v>720</v>
      </c>
      <c r="Y139">
        <v>0</v>
      </c>
      <c r="Z139">
        <v>0</v>
      </c>
      <c r="AA139">
        <v>0</v>
      </c>
      <c r="AB139">
        <v>0</v>
      </c>
      <c r="AC139">
        <v>0</v>
      </c>
      <c r="AD139">
        <v>0</v>
      </c>
      <c r="AE139">
        <v>0</v>
      </c>
      <c r="AF139">
        <v>0</v>
      </c>
      <c r="AG139">
        <v>0</v>
      </c>
    </row>
    <row r="140" spans="1:33">
      <c r="A140" s="73">
        <v>139</v>
      </c>
      <c r="B140" s="73" t="s">
        <v>1883</v>
      </c>
      <c r="C140" s="73" t="s">
        <v>1884</v>
      </c>
      <c r="D140" s="73" t="s">
        <v>990</v>
      </c>
      <c r="E140" s="73" t="s">
        <v>985</v>
      </c>
      <c r="F140">
        <v>12</v>
      </c>
      <c r="G140" s="73" t="s">
        <v>1683</v>
      </c>
      <c r="H140" s="73" t="s">
        <v>1719</v>
      </c>
      <c r="I140" s="73" t="s">
        <v>1732</v>
      </c>
      <c r="J140" s="73" t="s">
        <v>1885</v>
      </c>
      <c r="K140">
        <v>1</v>
      </c>
      <c r="L140">
        <v>1</v>
      </c>
      <c r="M140">
        <v>0</v>
      </c>
      <c r="N140">
        <v>1</v>
      </c>
      <c r="O140">
        <v>0</v>
      </c>
      <c r="P140">
        <v>0</v>
      </c>
      <c r="Q140">
        <v>0</v>
      </c>
      <c r="R140">
        <v>26000</v>
      </c>
      <c r="S140">
        <v>58000</v>
      </c>
      <c r="T140">
        <v>0</v>
      </c>
      <c r="U140">
        <v>22100</v>
      </c>
      <c r="V140">
        <v>29000</v>
      </c>
      <c r="W140">
        <v>0</v>
      </c>
      <c r="X140">
        <v>0</v>
      </c>
      <c r="Y140">
        <v>1</v>
      </c>
      <c r="Z140">
        <v>0</v>
      </c>
      <c r="AA140">
        <v>0</v>
      </c>
      <c r="AB140">
        <v>0</v>
      </c>
      <c r="AC140">
        <v>0</v>
      </c>
      <c r="AD140">
        <v>0</v>
      </c>
      <c r="AE140">
        <v>0</v>
      </c>
      <c r="AF140">
        <v>0</v>
      </c>
      <c r="AG140">
        <v>0</v>
      </c>
    </row>
    <row r="141" spans="1:33">
      <c r="A141" s="73">
        <v>140</v>
      </c>
      <c r="B141" s="73" t="s">
        <v>1886</v>
      </c>
      <c r="C141" s="73" t="s">
        <v>1884</v>
      </c>
      <c r="D141" s="73" t="s">
        <v>990</v>
      </c>
      <c r="E141" s="73" t="s">
        <v>985</v>
      </c>
      <c r="F141">
        <v>12</v>
      </c>
      <c r="G141" s="73" t="s">
        <v>1705</v>
      </c>
      <c r="H141" s="73" t="s">
        <v>1723</v>
      </c>
      <c r="I141" s="73" t="s">
        <v>1732</v>
      </c>
      <c r="J141" s="73" t="s">
        <v>3220</v>
      </c>
      <c r="K141">
        <v>0</v>
      </c>
      <c r="L141">
        <v>0</v>
      </c>
      <c r="M141">
        <v>0</v>
      </c>
      <c r="N141">
        <v>0</v>
      </c>
      <c r="O141">
        <v>0</v>
      </c>
      <c r="P141">
        <v>0</v>
      </c>
      <c r="Q141">
        <v>0</v>
      </c>
      <c r="R141">
        <v>33000</v>
      </c>
      <c r="S141">
        <v>74000</v>
      </c>
      <c r="T141">
        <v>23100</v>
      </c>
      <c r="U141">
        <v>28100</v>
      </c>
      <c r="V141">
        <v>37000</v>
      </c>
      <c r="W141">
        <v>0</v>
      </c>
      <c r="X141">
        <v>1056</v>
      </c>
      <c r="Y141">
        <v>0</v>
      </c>
      <c r="Z141">
        <v>0</v>
      </c>
      <c r="AA141">
        <v>0</v>
      </c>
      <c r="AB141">
        <v>0</v>
      </c>
      <c r="AC141">
        <v>0</v>
      </c>
      <c r="AD141">
        <v>0</v>
      </c>
      <c r="AE141">
        <v>0</v>
      </c>
      <c r="AF141">
        <v>0</v>
      </c>
      <c r="AG141">
        <v>0</v>
      </c>
    </row>
    <row r="142" spans="1:33">
      <c r="A142" s="73">
        <v>141</v>
      </c>
      <c r="B142" s="73" t="s">
        <v>1887</v>
      </c>
      <c r="C142" s="73" t="s">
        <v>1888</v>
      </c>
      <c r="D142" s="73" t="s">
        <v>990</v>
      </c>
      <c r="E142" s="73" t="s">
        <v>985</v>
      </c>
      <c r="F142">
        <v>12</v>
      </c>
      <c r="G142" s="73" t="s">
        <v>1735</v>
      </c>
      <c r="H142" s="73" t="s">
        <v>1715</v>
      </c>
      <c r="I142" s="73" t="s">
        <v>1732</v>
      </c>
      <c r="J142" s="73" t="s">
        <v>1889</v>
      </c>
      <c r="K142">
        <v>699</v>
      </c>
      <c r="L142">
        <v>699</v>
      </c>
      <c r="M142">
        <v>0</v>
      </c>
      <c r="N142">
        <v>699</v>
      </c>
      <c r="O142">
        <v>32</v>
      </c>
      <c r="P142">
        <v>9.6666666659999994</v>
      </c>
      <c r="Q142">
        <v>2.5833333330000001</v>
      </c>
      <c r="R142">
        <v>99000</v>
      </c>
      <c r="S142">
        <v>218000</v>
      </c>
      <c r="T142">
        <v>84200</v>
      </c>
      <c r="U142">
        <v>84200</v>
      </c>
      <c r="V142">
        <v>76000</v>
      </c>
      <c r="W142">
        <v>0</v>
      </c>
      <c r="X142">
        <v>0</v>
      </c>
      <c r="Y142">
        <v>699</v>
      </c>
      <c r="Z142">
        <v>0</v>
      </c>
      <c r="AA142">
        <v>0</v>
      </c>
      <c r="AB142">
        <v>0</v>
      </c>
      <c r="AC142">
        <v>0</v>
      </c>
      <c r="AD142">
        <v>0</v>
      </c>
      <c r="AE142">
        <v>0</v>
      </c>
      <c r="AF142">
        <v>0</v>
      </c>
      <c r="AG142">
        <v>0</v>
      </c>
    </row>
    <row r="143" spans="1:33">
      <c r="A143" s="73">
        <v>142</v>
      </c>
      <c r="B143" s="73" t="s">
        <v>1890</v>
      </c>
      <c r="C143" s="73" t="s">
        <v>1891</v>
      </c>
      <c r="D143" s="73" t="s">
        <v>981</v>
      </c>
      <c r="E143" s="73" t="s">
        <v>982</v>
      </c>
      <c r="F143">
        <v>20</v>
      </c>
      <c r="G143" s="73"/>
      <c r="H143" s="73"/>
      <c r="I143" s="73"/>
      <c r="J143" s="73"/>
      <c r="K143">
        <v>37</v>
      </c>
      <c r="L143">
        <v>37</v>
      </c>
      <c r="M143">
        <v>0</v>
      </c>
      <c r="N143">
        <v>37</v>
      </c>
      <c r="O143">
        <v>0</v>
      </c>
      <c r="P143">
        <v>0</v>
      </c>
      <c r="Q143">
        <v>0</v>
      </c>
      <c r="R143">
        <v>0</v>
      </c>
      <c r="S143">
        <v>0</v>
      </c>
      <c r="T143">
        <v>0</v>
      </c>
      <c r="U143">
        <v>0</v>
      </c>
      <c r="V143">
        <v>0</v>
      </c>
      <c r="W143">
        <v>0</v>
      </c>
      <c r="X143">
        <v>0</v>
      </c>
      <c r="Y143">
        <v>37</v>
      </c>
      <c r="Z143">
        <v>0</v>
      </c>
      <c r="AA143">
        <v>0</v>
      </c>
      <c r="AB143">
        <v>0</v>
      </c>
      <c r="AC143">
        <v>0</v>
      </c>
      <c r="AD143">
        <v>0</v>
      </c>
      <c r="AE143">
        <v>0</v>
      </c>
      <c r="AF143">
        <v>0</v>
      </c>
      <c r="AG143">
        <v>0</v>
      </c>
    </row>
    <row r="144" spans="1:33">
      <c r="A144" s="73">
        <v>143</v>
      </c>
      <c r="B144" s="73" t="s">
        <v>1892</v>
      </c>
      <c r="C144" s="73" t="s">
        <v>1893</v>
      </c>
      <c r="D144" s="73" t="s">
        <v>981</v>
      </c>
      <c r="E144" s="73" t="s">
        <v>982</v>
      </c>
      <c r="F144">
        <v>1</v>
      </c>
      <c r="G144" s="73"/>
      <c r="H144" s="73"/>
      <c r="I144" s="73"/>
      <c r="J144" s="73"/>
      <c r="K144">
        <v>1536</v>
      </c>
      <c r="L144">
        <v>1531</v>
      </c>
      <c r="M144">
        <v>0</v>
      </c>
      <c r="N144">
        <v>1531</v>
      </c>
      <c r="O144">
        <v>3484</v>
      </c>
      <c r="P144">
        <v>1178</v>
      </c>
      <c r="Q144">
        <v>415.58333333299998</v>
      </c>
      <c r="R144">
        <v>670</v>
      </c>
      <c r="S144">
        <v>0</v>
      </c>
      <c r="T144">
        <v>0</v>
      </c>
      <c r="U144">
        <v>0</v>
      </c>
      <c r="V144">
        <v>0</v>
      </c>
      <c r="W144">
        <v>0</v>
      </c>
      <c r="X144">
        <v>0</v>
      </c>
      <c r="Y144">
        <v>1531</v>
      </c>
      <c r="Z144">
        <v>5</v>
      </c>
      <c r="AA144">
        <v>0</v>
      </c>
      <c r="AB144">
        <v>0</v>
      </c>
      <c r="AC144">
        <v>0</v>
      </c>
      <c r="AD144">
        <v>0</v>
      </c>
      <c r="AE144">
        <v>0</v>
      </c>
      <c r="AF144">
        <v>0</v>
      </c>
      <c r="AG144">
        <v>0</v>
      </c>
    </row>
    <row r="145" spans="1:33">
      <c r="A145" s="73">
        <v>144</v>
      </c>
      <c r="B145" s="73" t="s">
        <v>3041</v>
      </c>
      <c r="C145" s="73" t="s">
        <v>3042</v>
      </c>
      <c r="D145" s="73" t="s">
        <v>1913</v>
      </c>
      <c r="E145" s="73" t="s">
        <v>985</v>
      </c>
      <c r="F145">
        <v>12</v>
      </c>
      <c r="G145" s="73"/>
      <c r="H145" s="73"/>
      <c r="I145" s="73"/>
      <c r="J145" s="73" t="s">
        <v>3043</v>
      </c>
      <c r="K145">
        <v>-2</v>
      </c>
      <c r="L145">
        <v>-2</v>
      </c>
      <c r="M145">
        <v>0</v>
      </c>
      <c r="N145">
        <v>-2</v>
      </c>
      <c r="O145">
        <v>0</v>
      </c>
      <c r="P145">
        <v>0</v>
      </c>
      <c r="Q145">
        <v>0</v>
      </c>
      <c r="R145">
        <v>33000</v>
      </c>
      <c r="S145">
        <v>56000</v>
      </c>
      <c r="T145">
        <v>0</v>
      </c>
      <c r="U145">
        <v>28100</v>
      </c>
      <c r="V145">
        <v>37000</v>
      </c>
      <c r="W145">
        <v>0</v>
      </c>
      <c r="X145">
        <v>0</v>
      </c>
      <c r="Y145">
        <v>-2</v>
      </c>
      <c r="Z145">
        <v>0</v>
      </c>
      <c r="AA145">
        <v>0</v>
      </c>
      <c r="AB145">
        <v>0</v>
      </c>
      <c r="AC145">
        <v>0</v>
      </c>
      <c r="AD145">
        <v>0</v>
      </c>
      <c r="AE145">
        <v>0</v>
      </c>
      <c r="AF145">
        <v>0</v>
      </c>
      <c r="AG145">
        <v>0</v>
      </c>
    </row>
    <row r="146" spans="1:33">
      <c r="A146" s="73">
        <v>145</v>
      </c>
      <c r="B146" s="73" t="s">
        <v>3044</v>
      </c>
      <c r="C146" s="73" t="s">
        <v>3042</v>
      </c>
      <c r="D146" s="73" t="s">
        <v>1913</v>
      </c>
      <c r="E146" s="73" t="s">
        <v>985</v>
      </c>
      <c r="F146">
        <v>6</v>
      </c>
      <c r="G146" s="73"/>
      <c r="H146" s="73"/>
      <c r="I146" s="73"/>
      <c r="J146" s="73" t="s">
        <v>3045</v>
      </c>
      <c r="K146">
        <v>-2</v>
      </c>
      <c r="L146">
        <v>-2</v>
      </c>
      <c r="M146">
        <v>0</v>
      </c>
      <c r="N146">
        <v>-2</v>
      </c>
      <c r="O146">
        <v>0</v>
      </c>
      <c r="P146">
        <v>0</v>
      </c>
      <c r="Q146">
        <v>0</v>
      </c>
      <c r="R146">
        <v>40000</v>
      </c>
      <c r="S146">
        <v>73000</v>
      </c>
      <c r="T146">
        <v>0</v>
      </c>
      <c r="U146">
        <v>34000</v>
      </c>
      <c r="V146">
        <v>37000</v>
      </c>
      <c r="W146">
        <v>0</v>
      </c>
      <c r="X146">
        <v>0</v>
      </c>
      <c r="Y146">
        <v>-2</v>
      </c>
      <c r="Z146">
        <v>0</v>
      </c>
      <c r="AA146">
        <v>0</v>
      </c>
      <c r="AB146">
        <v>0</v>
      </c>
      <c r="AC146">
        <v>0</v>
      </c>
      <c r="AD146">
        <v>0</v>
      </c>
      <c r="AE146">
        <v>0</v>
      </c>
      <c r="AF146">
        <v>0</v>
      </c>
      <c r="AG146">
        <v>0</v>
      </c>
    </row>
    <row r="147" spans="1:33">
      <c r="A147" s="73">
        <v>146</v>
      </c>
      <c r="B147" s="73" t="s">
        <v>1894</v>
      </c>
      <c r="C147" s="73" t="s">
        <v>1895</v>
      </c>
      <c r="D147" s="73"/>
      <c r="E147" s="73" t="s">
        <v>982</v>
      </c>
      <c r="F147">
        <v>1</v>
      </c>
      <c r="G147" s="73"/>
      <c r="H147" s="73"/>
      <c r="I147" s="73"/>
      <c r="J147" s="73"/>
      <c r="K147">
        <v>771</v>
      </c>
      <c r="L147">
        <v>764</v>
      </c>
      <c r="M147">
        <v>0</v>
      </c>
      <c r="N147">
        <v>764</v>
      </c>
      <c r="O147">
        <v>0</v>
      </c>
      <c r="P147">
        <v>0</v>
      </c>
      <c r="Q147">
        <v>2.5</v>
      </c>
      <c r="R147">
        <v>0</v>
      </c>
      <c r="S147">
        <v>0</v>
      </c>
      <c r="T147">
        <v>0</v>
      </c>
      <c r="U147">
        <v>0</v>
      </c>
      <c r="V147">
        <v>0</v>
      </c>
      <c r="W147">
        <v>0</v>
      </c>
      <c r="X147">
        <v>0</v>
      </c>
      <c r="Y147">
        <v>764</v>
      </c>
      <c r="Z147">
        <v>0</v>
      </c>
      <c r="AA147">
        <v>7</v>
      </c>
      <c r="AB147">
        <v>0</v>
      </c>
      <c r="AC147">
        <v>0</v>
      </c>
      <c r="AD147">
        <v>0</v>
      </c>
      <c r="AE147">
        <v>0</v>
      </c>
      <c r="AF147">
        <v>0</v>
      </c>
      <c r="AG147">
        <v>0</v>
      </c>
    </row>
    <row r="148" spans="1:33">
      <c r="A148" s="73">
        <v>147</v>
      </c>
      <c r="B148" s="73" t="s">
        <v>1896</v>
      </c>
      <c r="C148" s="73" t="s">
        <v>1897</v>
      </c>
      <c r="D148" s="73" t="s">
        <v>990</v>
      </c>
      <c r="E148" s="73" t="s">
        <v>985</v>
      </c>
      <c r="F148">
        <v>6</v>
      </c>
      <c r="G148" s="73" t="s">
        <v>1674</v>
      </c>
      <c r="H148" s="73" t="s">
        <v>1723</v>
      </c>
      <c r="I148" s="73" t="s">
        <v>1732</v>
      </c>
      <c r="J148" s="73" t="s">
        <v>1898</v>
      </c>
      <c r="K148">
        <v>280</v>
      </c>
      <c r="L148">
        <v>280</v>
      </c>
      <c r="M148">
        <v>3</v>
      </c>
      <c r="N148">
        <v>277</v>
      </c>
      <c r="O148">
        <v>558</v>
      </c>
      <c r="P148">
        <v>193.33333333300001</v>
      </c>
      <c r="Q148">
        <v>52.333333332999999</v>
      </c>
      <c r="R148">
        <v>43000</v>
      </c>
      <c r="S148">
        <v>94000</v>
      </c>
      <c r="T148">
        <v>22000</v>
      </c>
      <c r="U148">
        <v>36600</v>
      </c>
      <c r="V148">
        <v>25000</v>
      </c>
      <c r="W148">
        <v>0</v>
      </c>
      <c r="X148">
        <v>0</v>
      </c>
      <c r="Y148">
        <v>280</v>
      </c>
      <c r="Z148">
        <v>0</v>
      </c>
      <c r="AA148">
        <v>0</v>
      </c>
      <c r="AB148">
        <v>0</v>
      </c>
      <c r="AC148">
        <v>0</v>
      </c>
      <c r="AD148">
        <v>0</v>
      </c>
      <c r="AE148">
        <v>0</v>
      </c>
      <c r="AF148">
        <v>0</v>
      </c>
      <c r="AG148">
        <v>0</v>
      </c>
    </row>
    <row r="149" spans="1:33">
      <c r="A149" s="73">
        <v>148</v>
      </c>
      <c r="B149" s="73" t="s">
        <v>1899</v>
      </c>
      <c r="C149" s="73" t="s">
        <v>1900</v>
      </c>
      <c r="D149" s="73" t="s">
        <v>981</v>
      </c>
      <c r="E149" s="73" t="s">
        <v>982</v>
      </c>
      <c r="F149">
        <v>1</v>
      </c>
      <c r="G149" s="73"/>
      <c r="H149" s="73"/>
      <c r="I149" s="73"/>
      <c r="J149" s="73"/>
      <c r="K149">
        <v>87</v>
      </c>
      <c r="L149">
        <v>17</v>
      </c>
      <c r="M149">
        <v>0</v>
      </c>
      <c r="N149">
        <v>17</v>
      </c>
      <c r="O149">
        <v>13</v>
      </c>
      <c r="P149">
        <v>4.3333333329999997</v>
      </c>
      <c r="Q149">
        <v>1.0833333329999999</v>
      </c>
      <c r="R149">
        <v>0</v>
      </c>
      <c r="S149">
        <v>0</v>
      </c>
      <c r="T149">
        <v>0</v>
      </c>
      <c r="U149">
        <v>0</v>
      </c>
      <c r="V149">
        <v>0</v>
      </c>
      <c r="W149">
        <v>0</v>
      </c>
      <c r="X149">
        <v>0</v>
      </c>
      <c r="Y149">
        <v>17</v>
      </c>
      <c r="Z149">
        <v>0</v>
      </c>
      <c r="AA149">
        <v>0</v>
      </c>
      <c r="AB149">
        <v>0</v>
      </c>
      <c r="AC149">
        <v>70</v>
      </c>
      <c r="AD149">
        <v>0</v>
      </c>
      <c r="AE149">
        <v>0</v>
      </c>
      <c r="AF149">
        <v>0</v>
      </c>
      <c r="AG149">
        <v>0</v>
      </c>
    </row>
    <row r="150" spans="1:33">
      <c r="A150" s="73">
        <v>149</v>
      </c>
      <c r="B150" s="73" t="s">
        <v>1901</v>
      </c>
      <c r="C150" s="73" t="s">
        <v>1902</v>
      </c>
      <c r="D150" s="73" t="s">
        <v>981</v>
      </c>
      <c r="E150" s="73" t="s">
        <v>982</v>
      </c>
      <c r="F150">
        <v>1</v>
      </c>
      <c r="G150" s="73"/>
      <c r="H150" s="73"/>
      <c r="I150" s="73"/>
      <c r="J150" s="73"/>
      <c r="K150">
        <v>4</v>
      </c>
      <c r="L150">
        <v>0</v>
      </c>
      <c r="M150">
        <v>0</v>
      </c>
      <c r="N150">
        <v>0</v>
      </c>
      <c r="O150">
        <v>0</v>
      </c>
      <c r="P150">
        <v>0</v>
      </c>
      <c r="Q150">
        <v>8.3333332999999996E-2</v>
      </c>
      <c r="R150">
        <v>0</v>
      </c>
      <c r="S150">
        <v>0</v>
      </c>
      <c r="T150">
        <v>0</v>
      </c>
      <c r="U150">
        <v>0</v>
      </c>
      <c r="V150">
        <v>0</v>
      </c>
      <c r="W150">
        <v>0</v>
      </c>
      <c r="X150">
        <v>0</v>
      </c>
      <c r="Y150">
        <v>0</v>
      </c>
      <c r="Z150">
        <v>4</v>
      </c>
      <c r="AA150">
        <v>0</v>
      </c>
      <c r="AB150">
        <v>0</v>
      </c>
      <c r="AC150">
        <v>0</v>
      </c>
      <c r="AD150">
        <v>0</v>
      </c>
      <c r="AE150">
        <v>0</v>
      </c>
      <c r="AF150">
        <v>0</v>
      </c>
      <c r="AG150">
        <v>0</v>
      </c>
    </row>
    <row r="151" spans="1:33">
      <c r="A151" s="73">
        <v>150</v>
      </c>
      <c r="B151" s="73" t="s">
        <v>1903</v>
      </c>
      <c r="C151" s="73" t="s">
        <v>1904</v>
      </c>
      <c r="D151" s="73" t="s">
        <v>981</v>
      </c>
      <c r="E151" s="73" t="s">
        <v>982</v>
      </c>
      <c r="F151">
        <v>1</v>
      </c>
      <c r="G151" s="73"/>
      <c r="H151" s="73"/>
      <c r="I151" s="73" t="s">
        <v>1056</v>
      </c>
      <c r="J151" s="73" t="s">
        <v>1056</v>
      </c>
      <c r="K151">
        <v>6</v>
      </c>
      <c r="L151">
        <v>6</v>
      </c>
      <c r="M151">
        <v>0</v>
      </c>
      <c r="N151">
        <v>6</v>
      </c>
      <c r="O151">
        <v>0</v>
      </c>
      <c r="P151">
        <v>0</v>
      </c>
      <c r="Q151">
        <v>0</v>
      </c>
      <c r="R151">
        <v>0</v>
      </c>
      <c r="S151">
        <v>0</v>
      </c>
      <c r="T151">
        <v>0</v>
      </c>
      <c r="U151">
        <v>0</v>
      </c>
      <c r="V151">
        <v>0</v>
      </c>
      <c r="W151">
        <v>0</v>
      </c>
      <c r="X151">
        <v>0</v>
      </c>
      <c r="Y151">
        <v>6</v>
      </c>
      <c r="Z151">
        <v>0</v>
      </c>
      <c r="AA151">
        <v>0</v>
      </c>
      <c r="AB151">
        <v>0</v>
      </c>
      <c r="AC151">
        <v>0</v>
      </c>
      <c r="AD151">
        <v>0</v>
      </c>
      <c r="AE151">
        <v>0</v>
      </c>
      <c r="AF151">
        <v>0</v>
      </c>
      <c r="AG151">
        <v>0</v>
      </c>
    </row>
    <row r="152" spans="1:33">
      <c r="A152" s="73">
        <v>151</v>
      </c>
      <c r="B152" s="73" t="s">
        <v>1905</v>
      </c>
      <c r="C152" s="73" t="s">
        <v>1906</v>
      </c>
      <c r="D152" s="73" t="s">
        <v>981</v>
      </c>
      <c r="E152" s="73" t="s">
        <v>982</v>
      </c>
      <c r="F152">
        <v>1</v>
      </c>
      <c r="G152" s="73"/>
      <c r="H152" s="73"/>
      <c r="I152" s="73" t="s">
        <v>1056</v>
      </c>
      <c r="J152" s="73" t="s">
        <v>1056</v>
      </c>
      <c r="K152">
        <v>6</v>
      </c>
      <c r="L152">
        <v>6</v>
      </c>
      <c r="M152">
        <v>0</v>
      </c>
      <c r="N152">
        <v>6</v>
      </c>
      <c r="O152">
        <v>0</v>
      </c>
      <c r="P152">
        <v>0</v>
      </c>
      <c r="Q152">
        <v>0</v>
      </c>
      <c r="R152">
        <v>0</v>
      </c>
      <c r="S152">
        <v>0</v>
      </c>
      <c r="T152">
        <v>0</v>
      </c>
      <c r="U152">
        <v>0</v>
      </c>
      <c r="V152">
        <v>0</v>
      </c>
      <c r="W152">
        <v>0</v>
      </c>
      <c r="X152">
        <v>0</v>
      </c>
      <c r="Y152">
        <v>6</v>
      </c>
      <c r="Z152">
        <v>0</v>
      </c>
      <c r="AA152">
        <v>0</v>
      </c>
      <c r="AB152">
        <v>0</v>
      </c>
      <c r="AC152">
        <v>0</v>
      </c>
      <c r="AD152">
        <v>0</v>
      </c>
      <c r="AE152">
        <v>0</v>
      </c>
      <c r="AF152">
        <v>0</v>
      </c>
      <c r="AG152">
        <v>0</v>
      </c>
    </row>
    <row r="153" spans="1:33">
      <c r="A153" s="73">
        <v>152</v>
      </c>
      <c r="B153" s="73" t="s">
        <v>1907</v>
      </c>
      <c r="C153" s="73" t="s">
        <v>1908</v>
      </c>
      <c r="D153" s="73" t="s">
        <v>981</v>
      </c>
      <c r="E153" s="73" t="s">
        <v>982</v>
      </c>
      <c r="F153">
        <v>1</v>
      </c>
      <c r="G153" s="73"/>
      <c r="H153" s="73"/>
      <c r="I153" s="73" t="s">
        <v>1056</v>
      </c>
      <c r="J153" s="73" t="s">
        <v>1056</v>
      </c>
      <c r="K153">
        <v>3</v>
      </c>
      <c r="L153">
        <v>3</v>
      </c>
      <c r="M153">
        <v>0</v>
      </c>
      <c r="N153">
        <v>3</v>
      </c>
      <c r="O153">
        <v>0</v>
      </c>
      <c r="P153">
        <v>0</v>
      </c>
      <c r="Q153">
        <v>0</v>
      </c>
      <c r="R153">
        <v>0</v>
      </c>
      <c r="S153">
        <v>0</v>
      </c>
      <c r="T153">
        <v>0</v>
      </c>
      <c r="U153">
        <v>0</v>
      </c>
      <c r="V153">
        <v>0</v>
      </c>
      <c r="W153">
        <v>0</v>
      </c>
      <c r="X153">
        <v>0</v>
      </c>
      <c r="Y153">
        <v>3</v>
      </c>
      <c r="Z153">
        <v>0</v>
      </c>
      <c r="AA153">
        <v>0</v>
      </c>
      <c r="AB153">
        <v>0</v>
      </c>
      <c r="AC153">
        <v>0</v>
      </c>
      <c r="AD153">
        <v>0</v>
      </c>
      <c r="AE153">
        <v>0</v>
      </c>
      <c r="AF153">
        <v>0</v>
      </c>
      <c r="AG153">
        <v>0</v>
      </c>
    </row>
    <row r="154" spans="1:33">
      <c r="A154" s="73">
        <v>153</v>
      </c>
      <c r="B154" s="73" t="s">
        <v>1909</v>
      </c>
      <c r="C154" s="73" t="s">
        <v>1910</v>
      </c>
      <c r="D154" s="73" t="s">
        <v>981</v>
      </c>
      <c r="E154" s="73" t="s">
        <v>982</v>
      </c>
      <c r="F154">
        <v>1</v>
      </c>
      <c r="G154" s="73"/>
      <c r="H154" s="73"/>
      <c r="I154" s="73" t="s">
        <v>1056</v>
      </c>
      <c r="J154" s="73" t="s">
        <v>1056</v>
      </c>
      <c r="K154">
        <v>3</v>
      </c>
      <c r="L154">
        <v>3</v>
      </c>
      <c r="M154">
        <v>0</v>
      </c>
      <c r="N154">
        <v>3</v>
      </c>
      <c r="O154">
        <v>0</v>
      </c>
      <c r="P154">
        <v>0</v>
      </c>
      <c r="Q154">
        <v>0</v>
      </c>
      <c r="R154">
        <v>0</v>
      </c>
      <c r="S154">
        <v>0</v>
      </c>
      <c r="T154">
        <v>0</v>
      </c>
      <c r="U154">
        <v>0</v>
      </c>
      <c r="V154">
        <v>0</v>
      </c>
      <c r="W154">
        <v>0</v>
      </c>
      <c r="X154">
        <v>0</v>
      </c>
      <c r="Y154">
        <v>3</v>
      </c>
      <c r="Z154">
        <v>0</v>
      </c>
      <c r="AA154">
        <v>0</v>
      </c>
      <c r="AB154">
        <v>0</v>
      </c>
      <c r="AC154">
        <v>0</v>
      </c>
      <c r="AD154">
        <v>0</v>
      </c>
      <c r="AE154">
        <v>0</v>
      </c>
      <c r="AF154">
        <v>0</v>
      </c>
      <c r="AG154">
        <v>0</v>
      </c>
    </row>
    <row r="155" spans="1:33">
      <c r="A155" s="73">
        <v>154</v>
      </c>
      <c r="B155" s="73" t="s">
        <v>1911</v>
      </c>
      <c r="C155" s="73" t="s">
        <v>1912</v>
      </c>
      <c r="D155" s="73" t="s">
        <v>1913</v>
      </c>
      <c r="E155" s="73" t="s">
        <v>982</v>
      </c>
      <c r="F155">
        <v>1</v>
      </c>
      <c r="G155" s="73"/>
      <c r="H155" s="73"/>
      <c r="I155" s="73" t="s">
        <v>1056</v>
      </c>
      <c r="J155" s="73" t="s">
        <v>1056</v>
      </c>
      <c r="K155">
        <v>24</v>
      </c>
      <c r="L155">
        <v>24</v>
      </c>
      <c r="M155">
        <v>0</v>
      </c>
      <c r="N155">
        <v>24</v>
      </c>
      <c r="O155">
        <v>0</v>
      </c>
      <c r="P155">
        <v>0</v>
      </c>
      <c r="Q155">
        <v>0</v>
      </c>
      <c r="R155">
        <v>0</v>
      </c>
      <c r="S155">
        <v>0</v>
      </c>
      <c r="T155">
        <v>0</v>
      </c>
      <c r="U155">
        <v>0</v>
      </c>
      <c r="V155">
        <v>0</v>
      </c>
      <c r="W155">
        <v>0</v>
      </c>
      <c r="X155">
        <v>0</v>
      </c>
      <c r="Y155">
        <v>24</v>
      </c>
      <c r="Z155">
        <v>0</v>
      </c>
      <c r="AA155">
        <v>0</v>
      </c>
      <c r="AB155">
        <v>0</v>
      </c>
      <c r="AC155">
        <v>0</v>
      </c>
      <c r="AD155">
        <v>0</v>
      </c>
      <c r="AE155">
        <v>0</v>
      </c>
      <c r="AF155">
        <v>0</v>
      </c>
      <c r="AG155">
        <v>0</v>
      </c>
    </row>
    <row r="156" spans="1:33">
      <c r="A156" s="73">
        <v>155</v>
      </c>
      <c r="B156" s="73" t="s">
        <v>1914</v>
      </c>
      <c r="C156" s="73" t="s">
        <v>1915</v>
      </c>
      <c r="D156" s="73" t="s">
        <v>1913</v>
      </c>
      <c r="E156" s="73" t="s">
        <v>982</v>
      </c>
      <c r="F156">
        <v>1</v>
      </c>
      <c r="G156" s="73"/>
      <c r="H156" s="73"/>
      <c r="I156" s="73"/>
      <c r="J156" s="73"/>
      <c r="K156">
        <v>9</v>
      </c>
      <c r="L156">
        <v>6</v>
      </c>
      <c r="M156">
        <v>0</v>
      </c>
      <c r="N156">
        <v>6</v>
      </c>
      <c r="O156">
        <v>0</v>
      </c>
      <c r="P156">
        <v>0</v>
      </c>
      <c r="Q156">
        <v>0.25</v>
      </c>
      <c r="R156">
        <v>0</v>
      </c>
      <c r="S156">
        <v>0</v>
      </c>
      <c r="T156">
        <v>0</v>
      </c>
      <c r="U156">
        <v>0</v>
      </c>
      <c r="V156">
        <v>0</v>
      </c>
      <c r="W156">
        <v>0</v>
      </c>
      <c r="X156">
        <v>0</v>
      </c>
      <c r="Y156">
        <v>6</v>
      </c>
      <c r="Z156">
        <v>2</v>
      </c>
      <c r="AA156">
        <v>1</v>
      </c>
      <c r="AB156">
        <v>0</v>
      </c>
      <c r="AC156">
        <v>0</v>
      </c>
      <c r="AD156">
        <v>0</v>
      </c>
      <c r="AE156">
        <v>0</v>
      </c>
      <c r="AF156">
        <v>0</v>
      </c>
      <c r="AG156">
        <v>0</v>
      </c>
    </row>
    <row r="157" spans="1:33">
      <c r="A157" s="73">
        <v>156</v>
      </c>
      <c r="B157" s="73" t="s">
        <v>1916</v>
      </c>
      <c r="C157" s="73" t="s">
        <v>1917</v>
      </c>
      <c r="D157" s="73" t="s">
        <v>1913</v>
      </c>
      <c r="E157" s="73" t="s">
        <v>982</v>
      </c>
      <c r="F157">
        <v>1</v>
      </c>
      <c r="G157" s="73"/>
      <c r="H157" s="73"/>
      <c r="I157" s="73"/>
      <c r="J157" s="73"/>
      <c r="K157">
        <v>9</v>
      </c>
      <c r="L157">
        <v>6</v>
      </c>
      <c r="M157">
        <v>0</v>
      </c>
      <c r="N157">
        <v>6</v>
      </c>
      <c r="O157">
        <v>0</v>
      </c>
      <c r="P157">
        <v>0</v>
      </c>
      <c r="Q157">
        <v>0.16666666599999999</v>
      </c>
      <c r="R157">
        <v>0</v>
      </c>
      <c r="S157">
        <v>0</v>
      </c>
      <c r="T157">
        <v>0</v>
      </c>
      <c r="U157">
        <v>0</v>
      </c>
      <c r="V157">
        <v>0</v>
      </c>
      <c r="W157">
        <v>0</v>
      </c>
      <c r="X157">
        <v>0</v>
      </c>
      <c r="Y157">
        <v>6</v>
      </c>
      <c r="Z157">
        <v>0</v>
      </c>
      <c r="AA157">
        <v>1</v>
      </c>
      <c r="AB157">
        <v>0</v>
      </c>
      <c r="AC157">
        <v>2</v>
      </c>
      <c r="AD157">
        <v>0</v>
      </c>
      <c r="AE157">
        <v>0</v>
      </c>
      <c r="AF157">
        <v>0</v>
      </c>
      <c r="AG157">
        <v>0</v>
      </c>
    </row>
    <row r="158" spans="1:33">
      <c r="A158" s="73">
        <v>157</v>
      </c>
      <c r="B158" s="73" t="s">
        <v>1918</v>
      </c>
      <c r="C158" s="73" t="s">
        <v>1919</v>
      </c>
      <c r="D158" s="73" t="s">
        <v>1920</v>
      </c>
      <c r="E158" s="73" t="s">
        <v>982</v>
      </c>
      <c r="F158">
        <v>1</v>
      </c>
      <c r="G158" s="73"/>
      <c r="H158" s="73"/>
      <c r="I158" s="73"/>
      <c r="J158" s="73"/>
      <c r="K158">
        <v>1</v>
      </c>
      <c r="L158">
        <v>1</v>
      </c>
      <c r="M158">
        <v>0</v>
      </c>
      <c r="N158">
        <v>1</v>
      </c>
      <c r="O158">
        <v>0</v>
      </c>
      <c r="P158">
        <v>0</v>
      </c>
      <c r="Q158">
        <v>0</v>
      </c>
      <c r="R158">
        <v>0</v>
      </c>
      <c r="S158">
        <v>0</v>
      </c>
      <c r="T158">
        <v>0</v>
      </c>
      <c r="U158">
        <v>0</v>
      </c>
      <c r="V158">
        <v>0</v>
      </c>
      <c r="W158">
        <v>0</v>
      </c>
      <c r="X158">
        <v>0</v>
      </c>
      <c r="Y158">
        <v>1</v>
      </c>
      <c r="Z158">
        <v>0</v>
      </c>
      <c r="AA158">
        <v>0</v>
      </c>
      <c r="AB158">
        <v>0</v>
      </c>
      <c r="AC158">
        <v>0</v>
      </c>
      <c r="AD158">
        <v>0</v>
      </c>
      <c r="AE158">
        <v>0</v>
      </c>
      <c r="AF158">
        <v>0</v>
      </c>
      <c r="AG158">
        <v>0</v>
      </c>
    </row>
    <row r="159" spans="1:33">
      <c r="A159" s="73">
        <v>158</v>
      </c>
      <c r="B159" s="73" t="s">
        <v>3046</v>
      </c>
      <c r="C159" s="73" t="s">
        <v>3047</v>
      </c>
      <c r="D159" s="73" t="s">
        <v>1913</v>
      </c>
      <c r="E159" s="73" t="s">
        <v>982</v>
      </c>
      <c r="F159">
        <v>1</v>
      </c>
      <c r="G159" s="73"/>
      <c r="H159" s="73"/>
      <c r="I159" s="73"/>
      <c r="J159" s="73"/>
      <c r="K159">
        <v>1</v>
      </c>
      <c r="L159">
        <v>1</v>
      </c>
      <c r="M159">
        <v>0</v>
      </c>
      <c r="N159">
        <v>1</v>
      </c>
      <c r="O159">
        <v>4</v>
      </c>
      <c r="P159">
        <v>1.3333333329999999</v>
      </c>
      <c r="Q159">
        <v>0.33333333300000001</v>
      </c>
      <c r="R159">
        <v>0</v>
      </c>
      <c r="S159">
        <v>0</v>
      </c>
      <c r="T159">
        <v>0</v>
      </c>
      <c r="U159">
        <v>0</v>
      </c>
      <c r="V159">
        <v>0</v>
      </c>
      <c r="W159">
        <v>0</v>
      </c>
      <c r="X159">
        <v>0</v>
      </c>
      <c r="Y159">
        <v>1</v>
      </c>
      <c r="Z159">
        <v>0</v>
      </c>
      <c r="AA159">
        <v>0</v>
      </c>
      <c r="AB159">
        <v>0</v>
      </c>
      <c r="AC159">
        <v>0</v>
      </c>
      <c r="AD159">
        <v>0</v>
      </c>
      <c r="AE159">
        <v>0</v>
      </c>
      <c r="AF159">
        <v>0</v>
      </c>
      <c r="AG159">
        <v>0</v>
      </c>
    </row>
    <row r="160" spans="1:33">
      <c r="A160" s="73">
        <v>159</v>
      </c>
      <c r="B160" s="73" t="s">
        <v>1921</v>
      </c>
      <c r="C160" s="73" t="s">
        <v>1922</v>
      </c>
      <c r="D160" s="73" t="s">
        <v>1913</v>
      </c>
      <c r="E160" s="73" t="s">
        <v>982</v>
      </c>
      <c r="F160">
        <v>1</v>
      </c>
      <c r="G160" s="73"/>
      <c r="H160" s="73"/>
      <c r="I160" s="73"/>
      <c r="J160" s="73"/>
      <c r="K160">
        <v>5</v>
      </c>
      <c r="L160">
        <v>2</v>
      </c>
      <c r="M160">
        <v>0</v>
      </c>
      <c r="N160">
        <v>2</v>
      </c>
      <c r="O160">
        <v>0</v>
      </c>
      <c r="P160">
        <v>0</v>
      </c>
      <c r="Q160">
        <v>0</v>
      </c>
      <c r="R160">
        <v>0</v>
      </c>
      <c r="S160">
        <v>0</v>
      </c>
      <c r="T160">
        <v>0</v>
      </c>
      <c r="U160">
        <v>0</v>
      </c>
      <c r="V160">
        <v>0</v>
      </c>
      <c r="W160">
        <v>0</v>
      </c>
      <c r="X160">
        <v>0</v>
      </c>
      <c r="Y160">
        <v>2</v>
      </c>
      <c r="Z160">
        <v>0</v>
      </c>
      <c r="AA160">
        <v>1</v>
      </c>
      <c r="AB160">
        <v>0</v>
      </c>
      <c r="AC160">
        <v>2</v>
      </c>
      <c r="AD160">
        <v>0</v>
      </c>
      <c r="AE160">
        <v>0</v>
      </c>
      <c r="AF160">
        <v>0</v>
      </c>
      <c r="AG160">
        <v>0</v>
      </c>
    </row>
    <row r="161" spans="1:33">
      <c r="A161" s="73">
        <v>160</v>
      </c>
      <c r="B161" s="73" t="s">
        <v>1923</v>
      </c>
      <c r="C161" s="73" t="s">
        <v>1924</v>
      </c>
      <c r="D161" s="73" t="s">
        <v>1913</v>
      </c>
      <c r="E161" s="73" t="s">
        <v>982</v>
      </c>
      <c r="F161">
        <v>1</v>
      </c>
      <c r="G161" s="73"/>
      <c r="H161" s="73"/>
      <c r="I161" s="73"/>
      <c r="J161" s="73"/>
      <c r="K161">
        <v>1</v>
      </c>
      <c r="L161">
        <v>0</v>
      </c>
      <c r="M161">
        <v>0</v>
      </c>
      <c r="N161">
        <v>0</v>
      </c>
      <c r="O161">
        <v>0</v>
      </c>
      <c r="P161">
        <v>0</v>
      </c>
      <c r="Q161">
        <v>0.16666666599999999</v>
      </c>
      <c r="R161">
        <v>0</v>
      </c>
      <c r="S161">
        <v>0</v>
      </c>
      <c r="T161">
        <v>0</v>
      </c>
      <c r="U161">
        <v>0</v>
      </c>
      <c r="V161">
        <v>0</v>
      </c>
      <c r="W161">
        <v>0</v>
      </c>
      <c r="X161">
        <v>0</v>
      </c>
      <c r="Y161">
        <v>0</v>
      </c>
      <c r="Z161">
        <v>0</v>
      </c>
      <c r="AA161">
        <v>1</v>
      </c>
      <c r="AB161">
        <v>0</v>
      </c>
      <c r="AC161">
        <v>0</v>
      </c>
      <c r="AD161">
        <v>0</v>
      </c>
      <c r="AE161">
        <v>0</v>
      </c>
      <c r="AF161">
        <v>0</v>
      </c>
      <c r="AG161">
        <v>0</v>
      </c>
    </row>
    <row r="162" spans="1:33">
      <c r="A162" s="73">
        <v>161</v>
      </c>
      <c r="B162" s="73" t="s">
        <v>1925</v>
      </c>
      <c r="C162" s="73" t="s">
        <v>1926</v>
      </c>
      <c r="D162" s="73" t="s">
        <v>1913</v>
      </c>
      <c r="E162" s="73" t="s">
        <v>982</v>
      </c>
      <c r="F162">
        <v>1</v>
      </c>
      <c r="G162" s="73"/>
      <c r="H162" s="73"/>
      <c r="I162" s="73"/>
      <c r="J162" s="73"/>
      <c r="K162">
        <v>11</v>
      </c>
      <c r="L162">
        <v>9</v>
      </c>
      <c r="M162">
        <v>0</v>
      </c>
      <c r="N162">
        <v>9</v>
      </c>
      <c r="O162">
        <v>0</v>
      </c>
      <c r="P162">
        <v>0</v>
      </c>
      <c r="Q162">
        <v>0</v>
      </c>
      <c r="R162">
        <v>0</v>
      </c>
      <c r="S162">
        <v>0</v>
      </c>
      <c r="T162">
        <v>0</v>
      </c>
      <c r="U162">
        <v>0</v>
      </c>
      <c r="V162">
        <v>0</v>
      </c>
      <c r="W162">
        <v>0</v>
      </c>
      <c r="X162">
        <v>0</v>
      </c>
      <c r="Y162">
        <v>9</v>
      </c>
      <c r="Z162">
        <v>1</v>
      </c>
      <c r="AA162">
        <v>1</v>
      </c>
      <c r="AB162">
        <v>0</v>
      </c>
      <c r="AC162">
        <v>0</v>
      </c>
      <c r="AD162">
        <v>0</v>
      </c>
      <c r="AE162">
        <v>0</v>
      </c>
      <c r="AF162">
        <v>0</v>
      </c>
      <c r="AG162">
        <v>0</v>
      </c>
    </row>
    <row r="163" spans="1:33">
      <c r="A163" s="73">
        <v>162</v>
      </c>
      <c r="B163" s="73" t="s">
        <v>1927</v>
      </c>
      <c r="C163" s="73" t="s">
        <v>1928</v>
      </c>
      <c r="D163" s="73" t="s">
        <v>1920</v>
      </c>
      <c r="E163" s="73" t="s">
        <v>982</v>
      </c>
      <c r="F163">
        <v>1</v>
      </c>
      <c r="G163" s="73"/>
      <c r="H163" s="73"/>
      <c r="I163" s="73"/>
      <c r="J163" s="73"/>
      <c r="K163">
        <v>2</v>
      </c>
      <c r="L163">
        <v>2</v>
      </c>
      <c r="M163">
        <v>0</v>
      </c>
      <c r="N163">
        <v>2</v>
      </c>
      <c r="O163">
        <v>0</v>
      </c>
      <c r="P163">
        <v>0</v>
      </c>
      <c r="Q163">
        <v>0</v>
      </c>
      <c r="R163">
        <v>0</v>
      </c>
      <c r="S163">
        <v>0</v>
      </c>
      <c r="T163">
        <v>0</v>
      </c>
      <c r="U163">
        <v>0</v>
      </c>
      <c r="V163">
        <v>0</v>
      </c>
      <c r="W163">
        <v>0</v>
      </c>
      <c r="X163">
        <v>0</v>
      </c>
      <c r="Y163">
        <v>2</v>
      </c>
      <c r="Z163">
        <v>0</v>
      </c>
      <c r="AA163">
        <v>0</v>
      </c>
      <c r="AB163">
        <v>0</v>
      </c>
      <c r="AC163">
        <v>0</v>
      </c>
      <c r="AD163">
        <v>0</v>
      </c>
      <c r="AE163">
        <v>0</v>
      </c>
      <c r="AF163">
        <v>0</v>
      </c>
      <c r="AG163">
        <v>0</v>
      </c>
    </row>
    <row r="164" spans="1:33">
      <c r="A164" s="73">
        <v>163</v>
      </c>
      <c r="B164" s="73" t="s">
        <v>1929</v>
      </c>
      <c r="C164" s="73" t="s">
        <v>1930</v>
      </c>
      <c r="D164" s="73" t="s">
        <v>981</v>
      </c>
      <c r="E164" s="73" t="s">
        <v>1849</v>
      </c>
      <c r="F164">
        <v>1</v>
      </c>
      <c r="G164" s="73"/>
      <c r="H164" s="73"/>
      <c r="I164" s="73"/>
      <c r="J164" s="73"/>
      <c r="K164">
        <v>2</v>
      </c>
      <c r="L164">
        <v>0</v>
      </c>
      <c r="M164">
        <v>0</v>
      </c>
      <c r="N164">
        <v>0</v>
      </c>
      <c r="O164">
        <v>0</v>
      </c>
      <c r="P164">
        <v>0</v>
      </c>
      <c r="Q164">
        <v>0</v>
      </c>
      <c r="R164">
        <v>0</v>
      </c>
      <c r="S164">
        <v>0</v>
      </c>
      <c r="T164">
        <v>0</v>
      </c>
      <c r="U164">
        <v>0</v>
      </c>
      <c r="V164">
        <v>0</v>
      </c>
      <c r="W164">
        <v>0</v>
      </c>
      <c r="X164">
        <v>0</v>
      </c>
      <c r="Y164">
        <v>0</v>
      </c>
      <c r="Z164">
        <v>0</v>
      </c>
      <c r="AA164">
        <v>0</v>
      </c>
      <c r="AB164">
        <v>0</v>
      </c>
      <c r="AC164">
        <v>2</v>
      </c>
      <c r="AD164">
        <v>0</v>
      </c>
      <c r="AE164">
        <v>0</v>
      </c>
      <c r="AF164">
        <v>0</v>
      </c>
      <c r="AG164">
        <v>0</v>
      </c>
    </row>
    <row r="165" spans="1:33">
      <c r="A165" s="73">
        <v>164</v>
      </c>
      <c r="B165" s="73" t="s">
        <v>1931</v>
      </c>
      <c r="C165" s="73" t="s">
        <v>1932</v>
      </c>
      <c r="D165" s="73" t="s">
        <v>981</v>
      </c>
      <c r="E165" s="73" t="s">
        <v>982</v>
      </c>
      <c r="F165">
        <v>1</v>
      </c>
      <c r="G165" s="73"/>
      <c r="H165" s="73"/>
      <c r="I165" s="73"/>
      <c r="J165" s="73"/>
      <c r="K165">
        <v>1</v>
      </c>
      <c r="L165">
        <v>0</v>
      </c>
      <c r="M165">
        <v>0</v>
      </c>
      <c r="N165">
        <v>0</v>
      </c>
      <c r="O165">
        <v>0</v>
      </c>
      <c r="P165">
        <v>0</v>
      </c>
      <c r="Q165">
        <v>0</v>
      </c>
      <c r="R165">
        <v>0</v>
      </c>
      <c r="S165">
        <v>0</v>
      </c>
      <c r="T165">
        <v>0</v>
      </c>
      <c r="U165">
        <v>0</v>
      </c>
      <c r="V165">
        <v>0</v>
      </c>
      <c r="W165">
        <v>0</v>
      </c>
      <c r="X165">
        <v>0</v>
      </c>
      <c r="Y165">
        <v>0</v>
      </c>
      <c r="Z165">
        <v>0</v>
      </c>
      <c r="AA165">
        <v>0</v>
      </c>
      <c r="AB165">
        <v>0</v>
      </c>
      <c r="AC165">
        <v>1</v>
      </c>
      <c r="AD165">
        <v>0</v>
      </c>
      <c r="AE165">
        <v>0</v>
      </c>
      <c r="AF165">
        <v>0</v>
      </c>
      <c r="AG165">
        <v>0</v>
      </c>
    </row>
    <row r="166" spans="1:33">
      <c r="A166" s="73">
        <v>165</v>
      </c>
      <c r="B166" s="73" t="s">
        <v>1933</v>
      </c>
      <c r="C166" s="73" t="s">
        <v>1934</v>
      </c>
      <c r="D166" s="73" t="s">
        <v>981</v>
      </c>
      <c r="E166" s="73" t="s">
        <v>982</v>
      </c>
      <c r="F166">
        <v>1</v>
      </c>
      <c r="G166" s="73"/>
      <c r="H166" s="73"/>
      <c r="I166" s="73"/>
      <c r="J166" s="73"/>
      <c r="K166">
        <v>3</v>
      </c>
      <c r="L166">
        <v>0</v>
      </c>
      <c r="M166">
        <v>0</v>
      </c>
      <c r="N166">
        <v>0</v>
      </c>
      <c r="O166">
        <v>0</v>
      </c>
      <c r="P166">
        <v>0</v>
      </c>
      <c r="Q166">
        <v>0</v>
      </c>
      <c r="R166">
        <v>0</v>
      </c>
      <c r="S166">
        <v>0</v>
      </c>
      <c r="T166">
        <v>0</v>
      </c>
      <c r="U166">
        <v>0</v>
      </c>
      <c r="V166">
        <v>0</v>
      </c>
      <c r="W166">
        <v>0</v>
      </c>
      <c r="X166">
        <v>0</v>
      </c>
      <c r="Y166">
        <v>0</v>
      </c>
      <c r="Z166">
        <v>0</v>
      </c>
      <c r="AA166">
        <v>0</v>
      </c>
      <c r="AB166">
        <v>0</v>
      </c>
      <c r="AC166">
        <v>3</v>
      </c>
      <c r="AD166">
        <v>0</v>
      </c>
      <c r="AE166">
        <v>0</v>
      </c>
      <c r="AF166">
        <v>0</v>
      </c>
      <c r="AG166">
        <v>0</v>
      </c>
    </row>
    <row r="167" spans="1:33">
      <c r="A167" s="73">
        <v>166</v>
      </c>
      <c r="B167" s="73" t="s">
        <v>1935</v>
      </c>
      <c r="C167" s="73" t="s">
        <v>1936</v>
      </c>
      <c r="D167" s="73" t="s">
        <v>981</v>
      </c>
      <c r="E167" s="73" t="s">
        <v>982</v>
      </c>
      <c r="F167">
        <v>1</v>
      </c>
      <c r="G167" s="73"/>
      <c r="H167" s="73"/>
      <c r="I167" s="73"/>
      <c r="J167" s="73"/>
      <c r="K167">
        <v>9</v>
      </c>
      <c r="L167">
        <v>9</v>
      </c>
      <c r="M167">
        <v>0</v>
      </c>
      <c r="N167">
        <v>9</v>
      </c>
      <c r="O167">
        <v>0</v>
      </c>
      <c r="P167">
        <v>0</v>
      </c>
      <c r="Q167">
        <v>8.3333332999999996E-2</v>
      </c>
      <c r="R167">
        <v>0</v>
      </c>
      <c r="S167">
        <v>0</v>
      </c>
      <c r="T167">
        <v>0</v>
      </c>
      <c r="U167">
        <v>0</v>
      </c>
      <c r="V167">
        <v>0</v>
      </c>
      <c r="W167">
        <v>0</v>
      </c>
      <c r="X167">
        <v>0</v>
      </c>
      <c r="Y167">
        <v>9</v>
      </c>
      <c r="Z167">
        <v>0</v>
      </c>
      <c r="AA167">
        <v>0</v>
      </c>
      <c r="AB167">
        <v>0</v>
      </c>
      <c r="AC167">
        <v>0</v>
      </c>
      <c r="AD167">
        <v>0</v>
      </c>
      <c r="AE167">
        <v>0</v>
      </c>
      <c r="AF167">
        <v>0</v>
      </c>
      <c r="AG167">
        <v>0</v>
      </c>
    </row>
    <row r="168" spans="1:33">
      <c r="A168" s="73">
        <v>167</v>
      </c>
      <c r="B168" s="73" t="s">
        <v>1937</v>
      </c>
      <c r="C168" s="73" t="s">
        <v>1938</v>
      </c>
      <c r="D168" s="73" t="s">
        <v>981</v>
      </c>
      <c r="E168" s="73" t="s">
        <v>982</v>
      </c>
      <c r="F168">
        <v>100</v>
      </c>
      <c r="G168" s="73"/>
      <c r="H168" s="73"/>
      <c r="I168" s="73"/>
      <c r="J168" s="73"/>
      <c r="K168">
        <v>80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0</v>
      </c>
      <c r="R168">
        <v>0</v>
      </c>
      <c r="S168">
        <v>0</v>
      </c>
      <c r="T168">
        <v>0</v>
      </c>
      <c r="U168">
        <v>0</v>
      </c>
      <c r="V168">
        <v>0</v>
      </c>
      <c r="W168">
        <v>0</v>
      </c>
      <c r="X168">
        <v>0</v>
      </c>
      <c r="Y168">
        <v>0</v>
      </c>
      <c r="Z168">
        <v>0</v>
      </c>
      <c r="AA168">
        <v>0</v>
      </c>
      <c r="AB168">
        <v>0</v>
      </c>
      <c r="AC168">
        <v>80</v>
      </c>
      <c r="AD168">
        <v>0</v>
      </c>
      <c r="AE168">
        <v>0</v>
      </c>
      <c r="AF168">
        <v>0</v>
      </c>
      <c r="AG168">
        <v>0</v>
      </c>
    </row>
    <row r="169" spans="1:33">
      <c r="A169" s="73">
        <v>168</v>
      </c>
      <c r="B169" s="73" t="s">
        <v>1939</v>
      </c>
      <c r="C169" s="73" t="s">
        <v>1940</v>
      </c>
      <c r="D169" s="73" t="s">
        <v>981</v>
      </c>
      <c r="E169" s="73" t="s">
        <v>982</v>
      </c>
      <c r="F169">
        <v>1</v>
      </c>
      <c r="G169" s="73"/>
      <c r="H169" s="73"/>
      <c r="I169" s="73"/>
      <c r="J169" s="73"/>
      <c r="K169">
        <v>1</v>
      </c>
      <c r="L169">
        <v>0</v>
      </c>
      <c r="M169">
        <v>0</v>
      </c>
      <c r="N169">
        <v>0</v>
      </c>
      <c r="O169">
        <v>0</v>
      </c>
      <c r="P169">
        <v>0</v>
      </c>
      <c r="Q169">
        <v>0</v>
      </c>
      <c r="R169">
        <v>0</v>
      </c>
      <c r="S169">
        <v>0</v>
      </c>
      <c r="T169">
        <v>0</v>
      </c>
      <c r="U169">
        <v>0</v>
      </c>
      <c r="V169">
        <v>0</v>
      </c>
      <c r="W169">
        <v>0</v>
      </c>
      <c r="X169">
        <v>0</v>
      </c>
      <c r="Y169">
        <v>0</v>
      </c>
      <c r="Z169">
        <v>0</v>
      </c>
      <c r="AA169">
        <v>1</v>
      </c>
      <c r="AB169">
        <v>0</v>
      </c>
      <c r="AC169">
        <v>0</v>
      </c>
      <c r="AD169">
        <v>0</v>
      </c>
      <c r="AE169">
        <v>0</v>
      </c>
      <c r="AF169">
        <v>0</v>
      </c>
      <c r="AG169">
        <v>0</v>
      </c>
    </row>
    <row r="170" spans="1:33">
      <c r="A170" s="73">
        <v>169</v>
      </c>
      <c r="B170" s="73" t="s">
        <v>1941</v>
      </c>
      <c r="C170" s="73" t="s">
        <v>1942</v>
      </c>
      <c r="D170" s="73" t="s">
        <v>981</v>
      </c>
      <c r="E170" s="73" t="s">
        <v>982</v>
      </c>
      <c r="F170">
        <v>1</v>
      </c>
      <c r="G170" s="73"/>
      <c r="H170" s="73"/>
      <c r="I170" s="73"/>
      <c r="J170" s="73"/>
      <c r="K170">
        <v>2</v>
      </c>
      <c r="L170">
        <v>0</v>
      </c>
      <c r="M170">
        <v>0</v>
      </c>
      <c r="N170">
        <v>0</v>
      </c>
      <c r="O170">
        <v>0</v>
      </c>
      <c r="P170">
        <v>0</v>
      </c>
      <c r="Q170">
        <v>0</v>
      </c>
      <c r="R170">
        <v>0</v>
      </c>
      <c r="S170">
        <v>0</v>
      </c>
      <c r="T170">
        <v>0</v>
      </c>
      <c r="U170">
        <v>0</v>
      </c>
      <c r="V170">
        <v>0</v>
      </c>
      <c r="W170">
        <v>0</v>
      </c>
      <c r="X170">
        <v>0</v>
      </c>
      <c r="Y170">
        <v>0</v>
      </c>
      <c r="Z170">
        <v>0</v>
      </c>
      <c r="AA170">
        <v>2</v>
      </c>
      <c r="AB170">
        <v>0</v>
      </c>
      <c r="AC170">
        <v>0</v>
      </c>
      <c r="AD170">
        <v>0</v>
      </c>
      <c r="AE170">
        <v>0</v>
      </c>
      <c r="AF170">
        <v>0</v>
      </c>
      <c r="AG170">
        <v>0</v>
      </c>
    </row>
    <row r="171" spans="1:33">
      <c r="A171" s="73">
        <v>170</v>
      </c>
      <c r="B171" s="73" t="s">
        <v>1057</v>
      </c>
      <c r="C171" s="73" t="s">
        <v>1058</v>
      </c>
      <c r="D171" s="73" t="s">
        <v>981</v>
      </c>
      <c r="E171" s="73" t="s">
        <v>982</v>
      </c>
      <c r="F171">
        <v>1</v>
      </c>
      <c r="G171" s="73"/>
      <c r="H171" s="73"/>
      <c r="I171" s="73"/>
      <c r="J171" s="73"/>
      <c r="K171">
        <v>74</v>
      </c>
      <c r="L171">
        <v>4</v>
      </c>
      <c r="M171">
        <v>0</v>
      </c>
      <c r="N171">
        <v>4</v>
      </c>
      <c r="O171">
        <v>0</v>
      </c>
      <c r="P171">
        <v>0</v>
      </c>
      <c r="Q171">
        <v>1.75</v>
      </c>
      <c r="R171">
        <v>0</v>
      </c>
      <c r="S171">
        <v>0</v>
      </c>
      <c r="T171">
        <v>0</v>
      </c>
      <c r="U171">
        <v>0</v>
      </c>
      <c r="V171">
        <v>0</v>
      </c>
      <c r="W171">
        <v>0</v>
      </c>
      <c r="X171">
        <v>0</v>
      </c>
      <c r="Y171">
        <v>4</v>
      </c>
      <c r="Z171">
        <v>0</v>
      </c>
      <c r="AA171">
        <v>0</v>
      </c>
      <c r="AB171">
        <v>0</v>
      </c>
      <c r="AC171">
        <v>70</v>
      </c>
      <c r="AD171">
        <v>0</v>
      </c>
      <c r="AE171">
        <v>0</v>
      </c>
      <c r="AF171">
        <v>0</v>
      </c>
      <c r="AG171">
        <v>0</v>
      </c>
    </row>
    <row r="172" spans="1:33">
      <c r="A172" s="73">
        <v>171</v>
      </c>
      <c r="B172" s="73" t="s">
        <v>1943</v>
      </c>
      <c r="C172" s="73" t="s">
        <v>1944</v>
      </c>
      <c r="D172" s="73" t="s">
        <v>981</v>
      </c>
      <c r="E172" s="73" t="s">
        <v>982</v>
      </c>
      <c r="F172">
        <v>1</v>
      </c>
      <c r="G172" s="73"/>
      <c r="H172" s="73"/>
      <c r="I172" s="73"/>
      <c r="J172" s="73"/>
      <c r="K172">
        <v>5</v>
      </c>
      <c r="L172">
        <v>5</v>
      </c>
      <c r="M172">
        <v>0</v>
      </c>
      <c r="N172">
        <v>5</v>
      </c>
      <c r="O172">
        <v>0</v>
      </c>
      <c r="P172">
        <v>0</v>
      </c>
      <c r="Q172">
        <v>0</v>
      </c>
      <c r="R172">
        <v>0</v>
      </c>
      <c r="S172">
        <v>0</v>
      </c>
      <c r="T172">
        <v>0</v>
      </c>
      <c r="U172">
        <v>0</v>
      </c>
      <c r="V172">
        <v>0</v>
      </c>
      <c r="W172">
        <v>0</v>
      </c>
      <c r="X172">
        <v>0</v>
      </c>
      <c r="Y172">
        <v>5</v>
      </c>
      <c r="Z172">
        <v>0</v>
      </c>
      <c r="AA172">
        <v>0</v>
      </c>
      <c r="AB172">
        <v>0</v>
      </c>
      <c r="AC172">
        <v>0</v>
      </c>
      <c r="AD172">
        <v>0</v>
      </c>
      <c r="AE172">
        <v>0</v>
      </c>
      <c r="AF172">
        <v>0</v>
      </c>
      <c r="AG172">
        <v>0</v>
      </c>
    </row>
    <row r="173" spans="1:33">
      <c r="A173" s="73">
        <v>172</v>
      </c>
      <c r="B173" s="73" t="s">
        <v>1945</v>
      </c>
      <c r="C173" s="73" t="s">
        <v>1946</v>
      </c>
      <c r="D173" s="73" t="s">
        <v>981</v>
      </c>
      <c r="E173" s="73" t="s">
        <v>982</v>
      </c>
      <c r="F173">
        <v>1</v>
      </c>
      <c r="G173" s="73"/>
      <c r="H173" s="73"/>
      <c r="I173" s="73"/>
      <c r="J173" s="73"/>
      <c r="K173">
        <v>3</v>
      </c>
      <c r="L173">
        <v>3</v>
      </c>
      <c r="M173">
        <v>0</v>
      </c>
      <c r="N173">
        <v>3</v>
      </c>
      <c r="O173">
        <v>0</v>
      </c>
      <c r="P173">
        <v>0</v>
      </c>
      <c r="Q173">
        <v>8.3333332999999996E-2</v>
      </c>
      <c r="R173">
        <v>0</v>
      </c>
      <c r="S173">
        <v>0</v>
      </c>
      <c r="T173">
        <v>0</v>
      </c>
      <c r="U173">
        <v>0</v>
      </c>
      <c r="V173">
        <v>0</v>
      </c>
      <c r="W173">
        <v>0</v>
      </c>
      <c r="X173">
        <v>0</v>
      </c>
      <c r="Y173">
        <v>3</v>
      </c>
      <c r="Z173">
        <v>0</v>
      </c>
      <c r="AA173">
        <v>0</v>
      </c>
      <c r="AB173">
        <v>0</v>
      </c>
      <c r="AC173">
        <v>0</v>
      </c>
      <c r="AD173">
        <v>0</v>
      </c>
      <c r="AE173">
        <v>0</v>
      </c>
      <c r="AF173">
        <v>0</v>
      </c>
      <c r="AG173">
        <v>0</v>
      </c>
    </row>
    <row r="174" spans="1:33">
      <c r="A174" s="73">
        <v>173</v>
      </c>
      <c r="B174" s="73" t="s">
        <v>1947</v>
      </c>
      <c r="C174" s="73" t="s">
        <v>1948</v>
      </c>
      <c r="D174" s="73" t="s">
        <v>981</v>
      </c>
      <c r="E174" s="73" t="s">
        <v>982</v>
      </c>
      <c r="F174">
        <v>1</v>
      </c>
      <c r="G174" s="73"/>
      <c r="H174" s="73"/>
      <c r="I174" s="73"/>
      <c r="J174" s="73"/>
      <c r="K174">
        <v>4</v>
      </c>
      <c r="L174">
        <v>4</v>
      </c>
      <c r="M174">
        <v>0</v>
      </c>
      <c r="N174">
        <v>4</v>
      </c>
      <c r="O174">
        <v>0</v>
      </c>
      <c r="P174">
        <v>0</v>
      </c>
      <c r="Q174">
        <v>0</v>
      </c>
      <c r="R174">
        <v>0</v>
      </c>
      <c r="S174">
        <v>0</v>
      </c>
      <c r="T174">
        <v>0</v>
      </c>
      <c r="U174">
        <v>0</v>
      </c>
      <c r="V174">
        <v>0</v>
      </c>
      <c r="W174">
        <v>0</v>
      </c>
      <c r="X174">
        <v>0</v>
      </c>
      <c r="Y174">
        <v>4</v>
      </c>
      <c r="Z174">
        <v>0</v>
      </c>
      <c r="AA174">
        <v>0</v>
      </c>
      <c r="AB174">
        <v>0</v>
      </c>
      <c r="AC174">
        <v>0</v>
      </c>
      <c r="AD174">
        <v>0</v>
      </c>
      <c r="AE174">
        <v>0</v>
      </c>
      <c r="AF174">
        <v>0</v>
      </c>
      <c r="AG174">
        <v>0</v>
      </c>
    </row>
    <row r="175" spans="1:33">
      <c r="A175" s="73">
        <v>174</v>
      </c>
      <c r="B175" s="73" t="s">
        <v>1949</v>
      </c>
      <c r="C175" s="73" t="s">
        <v>1950</v>
      </c>
      <c r="D175" s="73" t="s">
        <v>981</v>
      </c>
      <c r="E175" s="73" t="s">
        <v>982</v>
      </c>
      <c r="F175">
        <v>5</v>
      </c>
      <c r="G175" s="73"/>
      <c r="H175" s="73"/>
      <c r="I175" s="73"/>
      <c r="J175" s="73"/>
      <c r="K175">
        <v>27</v>
      </c>
      <c r="L175">
        <v>0</v>
      </c>
      <c r="M175">
        <v>0</v>
      </c>
      <c r="N175">
        <v>0</v>
      </c>
      <c r="O175">
        <v>0</v>
      </c>
      <c r="P175">
        <v>0</v>
      </c>
      <c r="Q175">
        <v>0.16666666599999999</v>
      </c>
      <c r="R175">
        <v>0</v>
      </c>
      <c r="S175">
        <v>0</v>
      </c>
      <c r="T175">
        <v>0</v>
      </c>
      <c r="U175">
        <v>0</v>
      </c>
      <c r="V175">
        <v>0</v>
      </c>
      <c r="W175">
        <v>0</v>
      </c>
      <c r="X175">
        <v>0</v>
      </c>
      <c r="Y175">
        <v>0</v>
      </c>
      <c r="Z175">
        <v>0</v>
      </c>
      <c r="AA175">
        <v>0</v>
      </c>
      <c r="AB175">
        <v>0</v>
      </c>
      <c r="AC175">
        <v>27</v>
      </c>
      <c r="AD175">
        <v>0</v>
      </c>
      <c r="AE175">
        <v>0</v>
      </c>
      <c r="AF175">
        <v>0</v>
      </c>
      <c r="AG175">
        <v>0</v>
      </c>
    </row>
    <row r="176" spans="1:33">
      <c r="A176" s="73">
        <v>175</v>
      </c>
      <c r="B176" s="73" t="s">
        <v>1951</v>
      </c>
      <c r="C176" s="73" t="s">
        <v>1952</v>
      </c>
      <c r="D176" s="73" t="s">
        <v>981</v>
      </c>
      <c r="E176" s="73" t="s">
        <v>982</v>
      </c>
      <c r="F176">
        <v>100</v>
      </c>
      <c r="G176" s="73"/>
      <c r="H176" s="73"/>
      <c r="I176" s="73"/>
      <c r="J176" s="73"/>
      <c r="K176">
        <v>39</v>
      </c>
      <c r="L176">
        <v>9</v>
      </c>
      <c r="M176">
        <v>0</v>
      </c>
      <c r="N176">
        <v>9</v>
      </c>
      <c r="O176">
        <v>0</v>
      </c>
      <c r="P176">
        <v>0</v>
      </c>
      <c r="Q176">
        <v>1.75</v>
      </c>
      <c r="R176">
        <v>0</v>
      </c>
      <c r="S176">
        <v>0</v>
      </c>
      <c r="T176">
        <v>0</v>
      </c>
      <c r="U176">
        <v>0</v>
      </c>
      <c r="V176">
        <v>0</v>
      </c>
      <c r="W176">
        <v>0</v>
      </c>
      <c r="X176">
        <v>0</v>
      </c>
      <c r="Y176">
        <v>9</v>
      </c>
      <c r="Z176">
        <v>0</v>
      </c>
      <c r="AA176">
        <v>0</v>
      </c>
      <c r="AB176">
        <v>0</v>
      </c>
      <c r="AC176">
        <v>30</v>
      </c>
      <c r="AD176">
        <v>0</v>
      </c>
      <c r="AE176">
        <v>0</v>
      </c>
      <c r="AF176">
        <v>0</v>
      </c>
      <c r="AG176">
        <v>0</v>
      </c>
    </row>
    <row r="177" spans="1:33">
      <c r="A177" s="73">
        <v>176</v>
      </c>
      <c r="B177" s="73" t="s">
        <v>1953</v>
      </c>
      <c r="C177" s="73" t="s">
        <v>1954</v>
      </c>
      <c r="D177" s="73" t="s">
        <v>981</v>
      </c>
      <c r="E177" s="73" t="s">
        <v>982</v>
      </c>
      <c r="F177">
        <v>100</v>
      </c>
      <c r="G177" s="73"/>
      <c r="H177" s="73"/>
      <c r="I177" s="73"/>
      <c r="J177" s="73"/>
      <c r="K177">
        <v>215</v>
      </c>
      <c r="L177">
        <v>140</v>
      </c>
      <c r="M177">
        <v>0</v>
      </c>
      <c r="N177">
        <v>140</v>
      </c>
      <c r="O177">
        <v>0</v>
      </c>
      <c r="P177">
        <v>0</v>
      </c>
      <c r="Q177">
        <v>0</v>
      </c>
      <c r="R177">
        <v>0</v>
      </c>
      <c r="S177">
        <v>0</v>
      </c>
      <c r="T177">
        <v>0</v>
      </c>
      <c r="U177">
        <v>0</v>
      </c>
      <c r="V177">
        <v>0</v>
      </c>
      <c r="W177">
        <v>0</v>
      </c>
      <c r="X177">
        <v>0</v>
      </c>
      <c r="Y177">
        <v>140</v>
      </c>
      <c r="Z177">
        <v>0</v>
      </c>
      <c r="AA177">
        <v>25</v>
      </c>
      <c r="AB177">
        <v>0</v>
      </c>
      <c r="AC177">
        <v>50</v>
      </c>
      <c r="AD177">
        <v>0</v>
      </c>
      <c r="AE177">
        <v>0</v>
      </c>
      <c r="AF177">
        <v>0</v>
      </c>
      <c r="AG177">
        <v>0</v>
      </c>
    </row>
    <row r="178" spans="1:33">
      <c r="A178" s="73">
        <v>177</v>
      </c>
      <c r="B178" s="73" t="s">
        <v>1955</v>
      </c>
      <c r="C178" s="73" t="s">
        <v>1956</v>
      </c>
      <c r="D178" s="73" t="s">
        <v>981</v>
      </c>
      <c r="E178" s="73" t="s">
        <v>1849</v>
      </c>
      <c r="F178">
        <v>1</v>
      </c>
      <c r="G178" s="73"/>
      <c r="H178" s="73"/>
      <c r="I178" s="73"/>
      <c r="J178" s="73"/>
      <c r="K178">
        <v>2</v>
      </c>
      <c r="L178">
        <v>2</v>
      </c>
      <c r="M178">
        <v>0</v>
      </c>
      <c r="N178">
        <v>2</v>
      </c>
      <c r="O178">
        <v>0</v>
      </c>
      <c r="P178">
        <v>0</v>
      </c>
      <c r="Q178">
        <v>0</v>
      </c>
      <c r="R178">
        <v>0</v>
      </c>
      <c r="S178">
        <v>0</v>
      </c>
      <c r="T178">
        <v>0</v>
      </c>
      <c r="U178">
        <v>0</v>
      </c>
      <c r="V178">
        <v>0</v>
      </c>
      <c r="W178">
        <v>0</v>
      </c>
      <c r="X178">
        <v>0</v>
      </c>
      <c r="Y178">
        <v>2</v>
      </c>
      <c r="Z178">
        <v>0</v>
      </c>
      <c r="AA178">
        <v>0</v>
      </c>
      <c r="AB178">
        <v>0</v>
      </c>
      <c r="AC178">
        <v>0</v>
      </c>
      <c r="AD178">
        <v>0</v>
      </c>
      <c r="AE178">
        <v>0</v>
      </c>
      <c r="AF178">
        <v>0</v>
      </c>
      <c r="AG178">
        <v>0</v>
      </c>
    </row>
    <row r="179" spans="1:33">
      <c r="A179" s="73">
        <v>178</v>
      </c>
      <c r="B179" s="73" t="s">
        <v>1957</v>
      </c>
      <c r="C179" s="73" t="s">
        <v>1958</v>
      </c>
      <c r="D179" s="73" t="s">
        <v>981</v>
      </c>
      <c r="E179" s="73" t="s">
        <v>982</v>
      </c>
      <c r="F179">
        <v>1</v>
      </c>
      <c r="G179" s="73"/>
      <c r="H179" s="73"/>
      <c r="I179" s="73" t="s">
        <v>1056</v>
      </c>
      <c r="J179" s="73" t="s">
        <v>1056</v>
      </c>
      <c r="K179">
        <v>24</v>
      </c>
      <c r="L179">
        <v>24</v>
      </c>
      <c r="M179">
        <v>0</v>
      </c>
      <c r="N179">
        <v>24</v>
      </c>
      <c r="O179">
        <v>0</v>
      </c>
      <c r="P179">
        <v>0</v>
      </c>
      <c r="Q179">
        <v>0</v>
      </c>
      <c r="R179">
        <v>0</v>
      </c>
      <c r="S179">
        <v>0</v>
      </c>
      <c r="T179">
        <v>0</v>
      </c>
      <c r="U179">
        <v>0</v>
      </c>
      <c r="V179">
        <v>0</v>
      </c>
      <c r="W179">
        <v>0</v>
      </c>
      <c r="X179">
        <v>0</v>
      </c>
      <c r="Y179">
        <v>24</v>
      </c>
      <c r="Z179">
        <v>0</v>
      </c>
      <c r="AA179">
        <v>0</v>
      </c>
      <c r="AB179">
        <v>0</v>
      </c>
      <c r="AC179">
        <v>0</v>
      </c>
      <c r="AD179">
        <v>0</v>
      </c>
      <c r="AE179">
        <v>0</v>
      </c>
      <c r="AF179">
        <v>0</v>
      </c>
      <c r="AG179">
        <v>0</v>
      </c>
    </row>
    <row r="180" spans="1:33">
      <c r="A180" s="73">
        <v>179</v>
      </c>
      <c r="B180" s="73" t="s">
        <v>1959</v>
      </c>
      <c r="C180" s="73" t="s">
        <v>1960</v>
      </c>
      <c r="D180" s="73" t="s">
        <v>981</v>
      </c>
      <c r="E180" s="73" t="s">
        <v>982</v>
      </c>
      <c r="F180">
        <v>1</v>
      </c>
      <c r="G180" s="73"/>
      <c r="H180" s="73"/>
      <c r="I180" s="73" t="s">
        <v>1056</v>
      </c>
      <c r="J180" s="73" t="s">
        <v>1056</v>
      </c>
      <c r="K180">
        <v>12</v>
      </c>
      <c r="L180">
        <v>12</v>
      </c>
      <c r="M180">
        <v>0</v>
      </c>
      <c r="N180">
        <v>12</v>
      </c>
      <c r="O180">
        <v>0</v>
      </c>
      <c r="P180">
        <v>0</v>
      </c>
      <c r="Q180">
        <v>0</v>
      </c>
      <c r="R180">
        <v>0</v>
      </c>
      <c r="S180">
        <v>0</v>
      </c>
      <c r="T180">
        <v>0</v>
      </c>
      <c r="U180">
        <v>0</v>
      </c>
      <c r="V180">
        <v>0</v>
      </c>
      <c r="W180">
        <v>0</v>
      </c>
      <c r="X180">
        <v>0</v>
      </c>
      <c r="Y180">
        <v>12</v>
      </c>
      <c r="Z180">
        <v>0</v>
      </c>
      <c r="AA180">
        <v>0</v>
      </c>
      <c r="AB180">
        <v>0</v>
      </c>
      <c r="AC180">
        <v>0</v>
      </c>
      <c r="AD180">
        <v>0</v>
      </c>
      <c r="AE180">
        <v>0</v>
      </c>
      <c r="AF180">
        <v>0</v>
      </c>
      <c r="AG180">
        <v>0</v>
      </c>
    </row>
    <row r="181" spans="1:33">
      <c r="A181" s="73">
        <v>180</v>
      </c>
      <c r="B181" s="73" t="s">
        <v>1059</v>
      </c>
      <c r="C181" s="73" t="s">
        <v>1060</v>
      </c>
      <c r="D181" s="73" t="s">
        <v>981</v>
      </c>
      <c r="E181" s="73" t="s">
        <v>982</v>
      </c>
      <c r="F181">
        <v>3</v>
      </c>
      <c r="G181" s="73"/>
      <c r="H181" s="73"/>
      <c r="I181" s="73"/>
      <c r="J181" s="73"/>
      <c r="K181">
        <v>76</v>
      </c>
      <c r="L181">
        <v>16</v>
      </c>
      <c r="M181">
        <v>0</v>
      </c>
      <c r="N181">
        <v>16</v>
      </c>
      <c r="O181">
        <v>0</v>
      </c>
      <c r="P181">
        <v>2</v>
      </c>
      <c r="Q181">
        <v>2</v>
      </c>
      <c r="R181">
        <v>0</v>
      </c>
      <c r="S181">
        <v>0</v>
      </c>
      <c r="T181">
        <v>0</v>
      </c>
      <c r="U181">
        <v>0</v>
      </c>
      <c r="V181">
        <v>0</v>
      </c>
      <c r="W181">
        <v>0</v>
      </c>
      <c r="X181">
        <v>0</v>
      </c>
      <c r="Y181">
        <v>16</v>
      </c>
      <c r="Z181">
        <v>0</v>
      </c>
      <c r="AA181">
        <v>0</v>
      </c>
      <c r="AB181">
        <v>0</v>
      </c>
      <c r="AC181">
        <v>60</v>
      </c>
      <c r="AD181">
        <v>0</v>
      </c>
      <c r="AE181">
        <v>0</v>
      </c>
      <c r="AF181">
        <v>0</v>
      </c>
      <c r="AG181">
        <v>0</v>
      </c>
    </row>
    <row r="182" spans="1:33">
      <c r="A182" s="73">
        <v>181</v>
      </c>
      <c r="B182" s="73" t="s">
        <v>1061</v>
      </c>
      <c r="C182" s="73" t="s">
        <v>1062</v>
      </c>
      <c r="D182" s="73" t="s">
        <v>981</v>
      </c>
      <c r="E182" s="73" t="s">
        <v>982</v>
      </c>
      <c r="F182">
        <v>1</v>
      </c>
      <c r="G182" s="73"/>
      <c r="H182" s="73"/>
      <c r="I182" s="73"/>
      <c r="J182" s="73"/>
      <c r="K182">
        <v>27</v>
      </c>
      <c r="L182">
        <v>1</v>
      </c>
      <c r="M182">
        <v>0</v>
      </c>
      <c r="N182">
        <v>1</v>
      </c>
      <c r="O182">
        <v>0</v>
      </c>
      <c r="P182">
        <v>0.33333333300000001</v>
      </c>
      <c r="Q182">
        <v>0.91666666600000002</v>
      </c>
      <c r="R182">
        <v>0</v>
      </c>
      <c r="S182">
        <v>0</v>
      </c>
      <c r="T182">
        <v>0</v>
      </c>
      <c r="U182">
        <v>0</v>
      </c>
      <c r="V182">
        <v>0</v>
      </c>
      <c r="W182">
        <v>0</v>
      </c>
      <c r="X182">
        <v>0</v>
      </c>
      <c r="Y182">
        <v>1</v>
      </c>
      <c r="Z182">
        <v>0</v>
      </c>
      <c r="AA182">
        <v>0</v>
      </c>
      <c r="AB182">
        <v>0</v>
      </c>
      <c r="AC182">
        <v>26</v>
      </c>
      <c r="AD182">
        <v>0</v>
      </c>
      <c r="AE182">
        <v>0</v>
      </c>
      <c r="AF182">
        <v>0</v>
      </c>
      <c r="AG182">
        <v>0</v>
      </c>
    </row>
    <row r="183" spans="1:33">
      <c r="A183" s="73">
        <v>182</v>
      </c>
      <c r="B183" s="73" t="s">
        <v>1961</v>
      </c>
      <c r="C183" s="73" t="s">
        <v>1962</v>
      </c>
      <c r="D183" s="73" t="s">
        <v>981</v>
      </c>
      <c r="E183" s="73" t="s">
        <v>982</v>
      </c>
      <c r="F183">
        <v>1</v>
      </c>
      <c r="G183" s="73"/>
      <c r="H183" s="73"/>
      <c r="I183" s="73"/>
      <c r="J183" s="73"/>
      <c r="K183">
        <v>1</v>
      </c>
      <c r="L183">
        <v>0</v>
      </c>
      <c r="M183">
        <v>0</v>
      </c>
      <c r="N183">
        <v>0</v>
      </c>
      <c r="O183">
        <v>0</v>
      </c>
      <c r="P183">
        <v>0</v>
      </c>
      <c r="Q183">
        <v>0</v>
      </c>
      <c r="R183">
        <v>0</v>
      </c>
      <c r="S183">
        <v>0</v>
      </c>
      <c r="T183">
        <v>0</v>
      </c>
      <c r="U183">
        <v>0</v>
      </c>
      <c r="V183">
        <v>0</v>
      </c>
      <c r="W183">
        <v>0</v>
      </c>
      <c r="X183">
        <v>0</v>
      </c>
      <c r="Y183">
        <v>0</v>
      </c>
      <c r="Z183">
        <v>0</v>
      </c>
      <c r="AA183">
        <v>1</v>
      </c>
      <c r="AB183">
        <v>0</v>
      </c>
      <c r="AC183">
        <v>0</v>
      </c>
      <c r="AD183">
        <v>0</v>
      </c>
      <c r="AE183">
        <v>0</v>
      </c>
      <c r="AF183">
        <v>0</v>
      </c>
      <c r="AG183">
        <v>0</v>
      </c>
    </row>
    <row r="184" spans="1:33">
      <c r="A184" s="73">
        <v>183</v>
      </c>
      <c r="B184" s="73" t="s">
        <v>1963</v>
      </c>
      <c r="C184" s="73" t="s">
        <v>1964</v>
      </c>
      <c r="D184" s="73" t="s">
        <v>981</v>
      </c>
      <c r="E184" s="73" t="s">
        <v>982</v>
      </c>
      <c r="F184">
        <v>1</v>
      </c>
      <c r="G184" s="73"/>
      <c r="H184" s="73"/>
      <c r="I184" s="73"/>
      <c r="J184" s="73"/>
      <c r="K184">
        <v>12</v>
      </c>
      <c r="L184">
        <v>12</v>
      </c>
      <c r="M184">
        <v>0</v>
      </c>
      <c r="N184">
        <v>12</v>
      </c>
      <c r="O184">
        <v>0</v>
      </c>
      <c r="P184">
        <v>0</v>
      </c>
      <c r="Q184">
        <v>0</v>
      </c>
      <c r="R184">
        <v>0</v>
      </c>
      <c r="S184">
        <v>0</v>
      </c>
      <c r="T184">
        <v>0</v>
      </c>
      <c r="U184">
        <v>0</v>
      </c>
      <c r="V184">
        <v>0</v>
      </c>
      <c r="W184">
        <v>0</v>
      </c>
      <c r="X184">
        <v>0</v>
      </c>
      <c r="Y184">
        <v>12</v>
      </c>
      <c r="Z184">
        <v>0</v>
      </c>
      <c r="AA184">
        <v>0</v>
      </c>
      <c r="AB184">
        <v>0</v>
      </c>
      <c r="AC184">
        <v>0</v>
      </c>
      <c r="AD184">
        <v>0</v>
      </c>
      <c r="AE184">
        <v>0</v>
      </c>
      <c r="AF184">
        <v>0</v>
      </c>
      <c r="AG184">
        <v>0</v>
      </c>
    </row>
    <row r="185" spans="1:33">
      <c r="A185" s="73">
        <v>184</v>
      </c>
      <c r="B185" s="73" t="s">
        <v>1965</v>
      </c>
      <c r="C185" s="73" t="s">
        <v>1966</v>
      </c>
      <c r="D185" s="73" t="s">
        <v>981</v>
      </c>
      <c r="E185" s="73" t="s">
        <v>982</v>
      </c>
      <c r="F185">
        <v>1</v>
      </c>
      <c r="G185" s="73"/>
      <c r="H185" s="73"/>
      <c r="I185" s="73"/>
      <c r="J185" s="73"/>
      <c r="K185">
        <v>8</v>
      </c>
      <c r="L185">
        <v>8</v>
      </c>
      <c r="M185">
        <v>0</v>
      </c>
      <c r="N185">
        <v>8</v>
      </c>
      <c r="O185">
        <v>0</v>
      </c>
      <c r="P185">
        <v>0</v>
      </c>
      <c r="Q185">
        <v>0</v>
      </c>
      <c r="R185">
        <v>0</v>
      </c>
      <c r="S185">
        <v>0</v>
      </c>
      <c r="T185">
        <v>0</v>
      </c>
      <c r="U185">
        <v>0</v>
      </c>
      <c r="V185">
        <v>0</v>
      </c>
      <c r="W185">
        <v>0</v>
      </c>
      <c r="X185">
        <v>0</v>
      </c>
      <c r="Y185">
        <v>8</v>
      </c>
      <c r="Z185">
        <v>0</v>
      </c>
      <c r="AA185">
        <v>0</v>
      </c>
      <c r="AB185">
        <v>0</v>
      </c>
      <c r="AC185">
        <v>0</v>
      </c>
      <c r="AD185">
        <v>0</v>
      </c>
      <c r="AE185">
        <v>0</v>
      </c>
      <c r="AF185">
        <v>0</v>
      </c>
      <c r="AG185">
        <v>0</v>
      </c>
    </row>
    <row r="186" spans="1:33">
      <c r="A186" s="73">
        <v>185</v>
      </c>
      <c r="B186" s="73" t="s">
        <v>1967</v>
      </c>
      <c r="C186" s="73" t="s">
        <v>1968</v>
      </c>
      <c r="D186" s="73" t="s">
        <v>1969</v>
      </c>
      <c r="E186" s="73" t="s">
        <v>982</v>
      </c>
      <c r="F186">
        <v>1</v>
      </c>
      <c r="G186" s="73"/>
      <c r="H186" s="73"/>
      <c r="I186" s="73"/>
      <c r="J186" s="73"/>
      <c r="K186">
        <v>3</v>
      </c>
      <c r="L186">
        <v>3</v>
      </c>
      <c r="M186">
        <v>0</v>
      </c>
      <c r="N186">
        <v>3</v>
      </c>
      <c r="O186">
        <v>0</v>
      </c>
      <c r="P186">
        <v>0</v>
      </c>
      <c r="Q186">
        <v>8.3333332999999996E-2</v>
      </c>
      <c r="R186">
        <v>0</v>
      </c>
      <c r="S186">
        <v>0</v>
      </c>
      <c r="T186">
        <v>0</v>
      </c>
      <c r="U186">
        <v>0</v>
      </c>
      <c r="V186">
        <v>0</v>
      </c>
      <c r="W186">
        <v>0</v>
      </c>
      <c r="X186">
        <v>0</v>
      </c>
      <c r="Y186">
        <v>3</v>
      </c>
      <c r="Z186">
        <v>0</v>
      </c>
      <c r="AA186">
        <v>0</v>
      </c>
      <c r="AB186">
        <v>0</v>
      </c>
      <c r="AC186">
        <v>0</v>
      </c>
      <c r="AD186">
        <v>0</v>
      </c>
      <c r="AE186">
        <v>0</v>
      </c>
      <c r="AF186">
        <v>0</v>
      </c>
      <c r="AG186">
        <v>0</v>
      </c>
    </row>
    <row r="187" spans="1:33">
      <c r="A187" s="73">
        <v>186</v>
      </c>
      <c r="B187" s="73" t="s">
        <v>1970</v>
      </c>
      <c r="C187" s="73" t="s">
        <v>1971</v>
      </c>
      <c r="D187" s="73" t="s">
        <v>1969</v>
      </c>
      <c r="E187" s="73" t="s">
        <v>982</v>
      </c>
      <c r="F187">
        <v>1</v>
      </c>
      <c r="G187" s="73"/>
      <c r="H187" s="73"/>
      <c r="I187" s="73"/>
      <c r="J187" s="73"/>
      <c r="K187">
        <v>1</v>
      </c>
      <c r="L187">
        <v>1</v>
      </c>
      <c r="M187">
        <v>0</v>
      </c>
      <c r="N187">
        <v>1</v>
      </c>
      <c r="O187">
        <v>0</v>
      </c>
      <c r="P187">
        <v>0</v>
      </c>
      <c r="Q187">
        <v>8.3333332999999996E-2</v>
      </c>
      <c r="R187">
        <v>0</v>
      </c>
      <c r="S187">
        <v>0</v>
      </c>
      <c r="T187">
        <v>0</v>
      </c>
      <c r="U187">
        <v>0</v>
      </c>
      <c r="V187">
        <v>0</v>
      </c>
      <c r="W187">
        <v>0</v>
      </c>
      <c r="X187">
        <v>0</v>
      </c>
      <c r="Y187">
        <v>1</v>
      </c>
      <c r="Z187">
        <v>0</v>
      </c>
      <c r="AA187">
        <v>0</v>
      </c>
      <c r="AB187">
        <v>0</v>
      </c>
      <c r="AC187">
        <v>0</v>
      </c>
      <c r="AD187">
        <v>0</v>
      </c>
      <c r="AE187">
        <v>0</v>
      </c>
      <c r="AF187">
        <v>0</v>
      </c>
      <c r="AG187">
        <v>0</v>
      </c>
    </row>
    <row r="188" spans="1:33">
      <c r="A188" s="73">
        <v>187</v>
      </c>
      <c r="B188" s="73" t="s">
        <v>1972</v>
      </c>
      <c r="C188" s="73" t="s">
        <v>1973</v>
      </c>
      <c r="D188" s="73" t="s">
        <v>1969</v>
      </c>
      <c r="E188" s="73" t="s">
        <v>982</v>
      </c>
      <c r="F188">
        <v>1</v>
      </c>
      <c r="G188" s="73"/>
      <c r="H188" s="73"/>
      <c r="I188" s="73"/>
      <c r="J188" s="73"/>
      <c r="K188">
        <v>1</v>
      </c>
      <c r="L188">
        <v>1</v>
      </c>
      <c r="M188">
        <v>0</v>
      </c>
      <c r="N188">
        <v>1</v>
      </c>
      <c r="O188">
        <v>0</v>
      </c>
      <c r="P188">
        <v>0</v>
      </c>
      <c r="Q188">
        <v>8.3333332999999996E-2</v>
      </c>
      <c r="R188">
        <v>0</v>
      </c>
      <c r="S188">
        <v>0</v>
      </c>
      <c r="T188">
        <v>0</v>
      </c>
      <c r="U188">
        <v>0</v>
      </c>
      <c r="V188">
        <v>0</v>
      </c>
      <c r="W188">
        <v>0</v>
      </c>
      <c r="X188">
        <v>0</v>
      </c>
      <c r="Y188">
        <v>1</v>
      </c>
      <c r="Z188">
        <v>0</v>
      </c>
      <c r="AA188">
        <v>0</v>
      </c>
      <c r="AB188">
        <v>0</v>
      </c>
      <c r="AC188">
        <v>0</v>
      </c>
      <c r="AD188">
        <v>0</v>
      </c>
      <c r="AE188">
        <v>0</v>
      </c>
      <c r="AF188">
        <v>0</v>
      </c>
      <c r="AG188">
        <v>0</v>
      </c>
    </row>
    <row r="189" spans="1:33">
      <c r="A189" s="73">
        <v>188</v>
      </c>
      <c r="B189" s="73" t="s">
        <v>1974</v>
      </c>
      <c r="C189" s="73" t="s">
        <v>1975</v>
      </c>
      <c r="D189" s="73" t="s">
        <v>981</v>
      </c>
      <c r="E189" s="73" t="s">
        <v>982</v>
      </c>
      <c r="F189">
        <v>1</v>
      </c>
      <c r="G189" s="73"/>
      <c r="H189" s="73"/>
      <c r="I189" s="73"/>
      <c r="J189" s="73"/>
      <c r="K189">
        <v>5</v>
      </c>
      <c r="L189">
        <v>0</v>
      </c>
      <c r="M189">
        <v>0</v>
      </c>
      <c r="N189">
        <v>0</v>
      </c>
      <c r="O189">
        <v>0</v>
      </c>
      <c r="P189">
        <v>0</v>
      </c>
      <c r="Q189">
        <v>0</v>
      </c>
      <c r="R189">
        <v>0</v>
      </c>
      <c r="S189">
        <v>0</v>
      </c>
      <c r="T189">
        <v>0</v>
      </c>
      <c r="U189">
        <v>0</v>
      </c>
      <c r="V189">
        <v>0</v>
      </c>
      <c r="W189">
        <v>0</v>
      </c>
      <c r="X189">
        <v>0</v>
      </c>
      <c r="Y189">
        <v>0</v>
      </c>
      <c r="Z189">
        <v>0</v>
      </c>
      <c r="AA189">
        <v>0</v>
      </c>
      <c r="AB189">
        <v>0</v>
      </c>
      <c r="AC189">
        <v>5</v>
      </c>
      <c r="AD189">
        <v>0</v>
      </c>
      <c r="AE189">
        <v>0</v>
      </c>
      <c r="AF189">
        <v>0</v>
      </c>
      <c r="AG189">
        <v>0</v>
      </c>
    </row>
    <row r="190" spans="1:33">
      <c r="A190" s="73">
        <v>189</v>
      </c>
      <c r="B190" s="73" t="s">
        <v>1976</v>
      </c>
      <c r="C190" s="73" t="s">
        <v>1977</v>
      </c>
      <c r="D190" s="73" t="s">
        <v>990</v>
      </c>
      <c r="E190" s="73" t="s">
        <v>1849</v>
      </c>
      <c r="F190">
        <v>1</v>
      </c>
      <c r="G190" s="73" t="s">
        <v>1779</v>
      </c>
      <c r="H190" s="73" t="s">
        <v>1703</v>
      </c>
      <c r="I190" s="73" t="s">
        <v>1732</v>
      </c>
      <c r="J190" s="73" t="s">
        <v>1978</v>
      </c>
      <c r="K190">
        <v>-4</v>
      </c>
      <c r="L190">
        <v>0</v>
      </c>
      <c r="M190">
        <v>0</v>
      </c>
      <c r="N190">
        <v>0</v>
      </c>
      <c r="O190">
        <v>47</v>
      </c>
      <c r="P190">
        <v>1694.3333333329999</v>
      </c>
      <c r="Q190">
        <v>423.58333333299998</v>
      </c>
      <c r="R190">
        <v>81450</v>
      </c>
      <c r="S190">
        <v>0</v>
      </c>
      <c r="T190">
        <v>0</v>
      </c>
      <c r="U190">
        <v>0</v>
      </c>
      <c r="V190">
        <v>0</v>
      </c>
      <c r="W190">
        <v>0</v>
      </c>
      <c r="X190">
        <v>0</v>
      </c>
      <c r="Y190">
        <v>0</v>
      </c>
      <c r="Z190">
        <v>0</v>
      </c>
      <c r="AA190">
        <v>0</v>
      </c>
      <c r="AB190">
        <v>0</v>
      </c>
      <c r="AC190">
        <v>0</v>
      </c>
      <c r="AD190">
        <v>0</v>
      </c>
      <c r="AE190">
        <v>-4</v>
      </c>
      <c r="AF190">
        <v>0</v>
      </c>
      <c r="AG190">
        <v>0</v>
      </c>
    </row>
    <row r="191" spans="1:33">
      <c r="A191" s="73">
        <v>190</v>
      </c>
      <c r="B191" s="73" t="s">
        <v>3233</v>
      </c>
      <c r="C191" s="73" t="s">
        <v>3049</v>
      </c>
      <c r="D191" s="73" t="s">
        <v>990</v>
      </c>
      <c r="E191" s="73" t="s">
        <v>985</v>
      </c>
      <c r="F191">
        <v>1</v>
      </c>
      <c r="G191" s="73" t="s">
        <v>1840</v>
      </c>
      <c r="H191" s="73" t="s">
        <v>1703</v>
      </c>
      <c r="I191" s="73" t="s">
        <v>1732</v>
      </c>
      <c r="J191" s="73" t="s">
        <v>3050</v>
      </c>
      <c r="K191">
        <v>0</v>
      </c>
      <c r="L191">
        <v>0</v>
      </c>
      <c r="M191">
        <v>0</v>
      </c>
      <c r="N191">
        <v>0</v>
      </c>
      <c r="O191">
        <v>0</v>
      </c>
      <c r="P191">
        <v>0</v>
      </c>
      <c r="Q191">
        <v>0</v>
      </c>
      <c r="R191">
        <v>0</v>
      </c>
      <c r="S191">
        <v>0</v>
      </c>
      <c r="T191">
        <v>0</v>
      </c>
      <c r="U191">
        <v>0</v>
      </c>
      <c r="V191">
        <v>0</v>
      </c>
      <c r="W191">
        <v>6</v>
      </c>
      <c r="X191">
        <v>0</v>
      </c>
      <c r="Y191">
        <v>0</v>
      </c>
      <c r="Z191">
        <v>0</v>
      </c>
      <c r="AA191">
        <v>0</v>
      </c>
      <c r="AB191">
        <v>0</v>
      </c>
      <c r="AC191">
        <v>0</v>
      </c>
      <c r="AD191">
        <v>0</v>
      </c>
      <c r="AE191">
        <v>0</v>
      </c>
      <c r="AF191">
        <v>0</v>
      </c>
      <c r="AG191">
        <v>0</v>
      </c>
    </row>
    <row r="192" spans="1:33">
      <c r="A192" s="73">
        <v>191</v>
      </c>
      <c r="B192" s="73" t="s">
        <v>3048</v>
      </c>
      <c r="C192" s="73" t="s">
        <v>3049</v>
      </c>
      <c r="D192" s="73" t="s">
        <v>990</v>
      </c>
      <c r="E192" s="73" t="s">
        <v>985</v>
      </c>
      <c r="F192">
        <v>1</v>
      </c>
      <c r="G192" s="73" t="s">
        <v>1840</v>
      </c>
      <c r="H192" s="73" t="s">
        <v>1703</v>
      </c>
      <c r="I192" s="73" t="s">
        <v>1732</v>
      </c>
      <c r="J192" s="73" t="s">
        <v>3050</v>
      </c>
      <c r="K192">
        <v>0</v>
      </c>
      <c r="L192">
        <v>0</v>
      </c>
      <c r="M192">
        <v>0</v>
      </c>
      <c r="N192">
        <v>0</v>
      </c>
      <c r="O192">
        <v>0</v>
      </c>
      <c r="P192">
        <v>1</v>
      </c>
      <c r="Q192">
        <v>0.25</v>
      </c>
      <c r="R192">
        <v>1500000</v>
      </c>
      <c r="S192">
        <v>3000000</v>
      </c>
      <c r="T192">
        <v>1275000</v>
      </c>
      <c r="U192">
        <v>0</v>
      </c>
      <c r="V192">
        <v>1650000</v>
      </c>
      <c r="W192">
        <v>-3</v>
      </c>
      <c r="X192">
        <v>0</v>
      </c>
      <c r="Y192">
        <v>0</v>
      </c>
      <c r="Z192">
        <v>0</v>
      </c>
      <c r="AA192">
        <v>0</v>
      </c>
      <c r="AB192">
        <v>0</v>
      </c>
      <c r="AC192">
        <v>0</v>
      </c>
      <c r="AD192">
        <v>0</v>
      </c>
      <c r="AE192">
        <v>0</v>
      </c>
      <c r="AF192">
        <v>0</v>
      </c>
      <c r="AG192">
        <v>0</v>
      </c>
    </row>
    <row r="193" spans="1:33">
      <c r="A193" s="73">
        <v>192</v>
      </c>
      <c r="B193" s="73" t="s">
        <v>1979</v>
      </c>
      <c r="C193" s="73" t="s">
        <v>1980</v>
      </c>
      <c r="D193" s="73" t="s">
        <v>1044</v>
      </c>
      <c r="E193" s="73" t="s">
        <v>985</v>
      </c>
      <c r="F193">
        <v>1</v>
      </c>
      <c r="G193" s="73" t="s">
        <v>1981</v>
      </c>
      <c r="H193" s="73" t="s">
        <v>1703</v>
      </c>
      <c r="I193" s="73" t="s">
        <v>1732</v>
      </c>
      <c r="J193" s="73" t="s">
        <v>1982</v>
      </c>
      <c r="K193">
        <v>1</v>
      </c>
      <c r="L193">
        <v>0</v>
      </c>
      <c r="M193">
        <v>0</v>
      </c>
      <c r="N193">
        <v>0</v>
      </c>
      <c r="O193">
        <v>0</v>
      </c>
      <c r="P193">
        <v>0</v>
      </c>
      <c r="Q193">
        <v>0</v>
      </c>
      <c r="R193">
        <v>2500000</v>
      </c>
      <c r="S193">
        <v>4960000</v>
      </c>
      <c r="T193">
        <v>0</v>
      </c>
      <c r="U193">
        <v>0</v>
      </c>
      <c r="V193">
        <v>2750000</v>
      </c>
      <c r="W193">
        <v>0</v>
      </c>
      <c r="X193">
        <v>0</v>
      </c>
      <c r="Y193">
        <v>0</v>
      </c>
      <c r="Z193">
        <v>0</v>
      </c>
      <c r="AA193">
        <v>0</v>
      </c>
      <c r="AB193">
        <v>0</v>
      </c>
      <c r="AC193">
        <v>1</v>
      </c>
      <c r="AD193">
        <v>0</v>
      </c>
      <c r="AE193">
        <v>0</v>
      </c>
      <c r="AF193">
        <v>0</v>
      </c>
      <c r="AG193">
        <v>0</v>
      </c>
    </row>
    <row r="194" spans="1:33">
      <c r="A194" s="73">
        <v>193</v>
      </c>
      <c r="B194" s="73" t="s">
        <v>3234</v>
      </c>
      <c r="C194" s="73" t="s">
        <v>1980</v>
      </c>
      <c r="D194" s="73" t="s">
        <v>1044</v>
      </c>
      <c r="E194" s="73" t="s">
        <v>985</v>
      </c>
      <c r="F194">
        <v>1</v>
      </c>
      <c r="G194" s="73" t="s">
        <v>3235</v>
      </c>
      <c r="H194" s="73" t="s">
        <v>1703</v>
      </c>
      <c r="I194" s="73" t="s">
        <v>1732</v>
      </c>
      <c r="J194" s="73" t="s">
        <v>1984</v>
      </c>
      <c r="K194">
        <v>0</v>
      </c>
      <c r="L194">
        <v>0</v>
      </c>
      <c r="M194">
        <v>0</v>
      </c>
      <c r="N194">
        <v>0</v>
      </c>
      <c r="O194">
        <v>0</v>
      </c>
      <c r="P194">
        <v>0</v>
      </c>
      <c r="Q194">
        <v>0</v>
      </c>
      <c r="R194">
        <v>0</v>
      </c>
      <c r="S194">
        <v>0</v>
      </c>
      <c r="T194">
        <v>0</v>
      </c>
      <c r="U194">
        <v>0</v>
      </c>
      <c r="V194">
        <v>0</v>
      </c>
      <c r="W194">
        <v>3</v>
      </c>
      <c r="X194">
        <v>0</v>
      </c>
      <c r="Y194">
        <v>0</v>
      </c>
      <c r="Z194">
        <v>0</v>
      </c>
      <c r="AA194">
        <v>0</v>
      </c>
      <c r="AB194">
        <v>0</v>
      </c>
      <c r="AC194">
        <v>0</v>
      </c>
      <c r="AD194">
        <v>0</v>
      </c>
      <c r="AE194">
        <v>0</v>
      </c>
      <c r="AF194">
        <v>0</v>
      </c>
      <c r="AG194">
        <v>0</v>
      </c>
    </row>
    <row r="195" spans="1:33">
      <c r="A195" s="73">
        <v>194</v>
      </c>
      <c r="B195" s="73" t="s">
        <v>1983</v>
      </c>
      <c r="C195" s="73" t="s">
        <v>1980</v>
      </c>
      <c r="D195" s="73" t="s">
        <v>1044</v>
      </c>
      <c r="E195" s="73" t="s">
        <v>985</v>
      </c>
      <c r="F195">
        <v>1</v>
      </c>
      <c r="G195" s="73" t="s">
        <v>1795</v>
      </c>
      <c r="H195" s="73" t="s">
        <v>1703</v>
      </c>
      <c r="I195" s="73" t="s">
        <v>1732</v>
      </c>
      <c r="J195" s="73" t="s">
        <v>1984</v>
      </c>
      <c r="K195">
        <v>1</v>
      </c>
      <c r="L195">
        <v>0</v>
      </c>
      <c r="M195">
        <v>0</v>
      </c>
      <c r="N195">
        <v>0</v>
      </c>
      <c r="O195">
        <v>0</v>
      </c>
      <c r="P195">
        <v>0</v>
      </c>
      <c r="Q195">
        <v>0</v>
      </c>
      <c r="R195">
        <v>2050000</v>
      </c>
      <c r="S195">
        <v>4100000</v>
      </c>
      <c r="T195">
        <v>1743000</v>
      </c>
      <c r="U195">
        <v>0</v>
      </c>
      <c r="V195">
        <v>2300000</v>
      </c>
      <c r="W195">
        <v>0</v>
      </c>
      <c r="X195">
        <v>0</v>
      </c>
      <c r="Y195">
        <v>0</v>
      </c>
      <c r="Z195">
        <v>0</v>
      </c>
      <c r="AA195">
        <v>0</v>
      </c>
      <c r="AB195">
        <v>0</v>
      </c>
      <c r="AC195">
        <v>1</v>
      </c>
      <c r="AD195">
        <v>0</v>
      </c>
      <c r="AE195">
        <v>0</v>
      </c>
      <c r="AF195">
        <v>0</v>
      </c>
      <c r="AG195">
        <v>0</v>
      </c>
    </row>
    <row r="196" spans="1:33">
      <c r="A196" s="73">
        <v>195</v>
      </c>
      <c r="B196" s="73" t="s">
        <v>3236</v>
      </c>
      <c r="C196" s="73" t="s">
        <v>3052</v>
      </c>
      <c r="D196" s="73" t="s">
        <v>990</v>
      </c>
      <c r="E196" s="73" t="s">
        <v>985</v>
      </c>
      <c r="F196">
        <v>1</v>
      </c>
      <c r="G196" s="73" t="s">
        <v>3237</v>
      </c>
      <c r="H196" s="73" t="s">
        <v>1703</v>
      </c>
      <c r="I196" s="73" t="s">
        <v>1732</v>
      </c>
      <c r="J196" s="73" t="s">
        <v>3238</v>
      </c>
      <c r="K196">
        <v>0</v>
      </c>
      <c r="L196">
        <v>0</v>
      </c>
      <c r="M196">
        <v>0</v>
      </c>
      <c r="N196">
        <v>0</v>
      </c>
      <c r="O196">
        <v>0</v>
      </c>
      <c r="P196">
        <v>0</v>
      </c>
      <c r="Q196">
        <v>0</v>
      </c>
      <c r="R196">
        <v>0</v>
      </c>
      <c r="S196">
        <v>0</v>
      </c>
      <c r="T196">
        <v>0</v>
      </c>
      <c r="U196">
        <v>0</v>
      </c>
      <c r="V196">
        <v>0</v>
      </c>
      <c r="W196">
        <v>18</v>
      </c>
      <c r="X196">
        <v>0</v>
      </c>
      <c r="Y196">
        <v>0</v>
      </c>
      <c r="Z196">
        <v>0</v>
      </c>
      <c r="AA196">
        <v>0</v>
      </c>
      <c r="AB196">
        <v>0</v>
      </c>
      <c r="AC196">
        <v>0</v>
      </c>
      <c r="AD196">
        <v>0</v>
      </c>
      <c r="AE196">
        <v>0</v>
      </c>
      <c r="AF196">
        <v>0</v>
      </c>
      <c r="AG196">
        <v>0</v>
      </c>
    </row>
    <row r="197" spans="1:33">
      <c r="A197" s="73">
        <v>196</v>
      </c>
      <c r="B197" s="73" t="s">
        <v>3239</v>
      </c>
      <c r="C197" s="73" t="s">
        <v>3052</v>
      </c>
      <c r="D197" s="73" t="s">
        <v>990</v>
      </c>
      <c r="E197" s="73" t="s">
        <v>985</v>
      </c>
      <c r="F197">
        <v>1</v>
      </c>
      <c r="G197" s="73" t="s">
        <v>1988</v>
      </c>
      <c r="H197" s="73" t="s">
        <v>1703</v>
      </c>
      <c r="I197" s="73" t="s">
        <v>1732</v>
      </c>
      <c r="J197" s="73" t="s">
        <v>3053</v>
      </c>
      <c r="K197">
        <v>0</v>
      </c>
      <c r="L197">
        <v>0</v>
      </c>
      <c r="M197">
        <v>0</v>
      </c>
      <c r="N197">
        <v>0</v>
      </c>
      <c r="O197">
        <v>0</v>
      </c>
      <c r="P197">
        <v>0</v>
      </c>
      <c r="Q197">
        <v>0</v>
      </c>
      <c r="R197">
        <v>0</v>
      </c>
      <c r="S197">
        <v>0</v>
      </c>
      <c r="T197">
        <v>0</v>
      </c>
      <c r="U197">
        <v>0</v>
      </c>
      <c r="V197">
        <v>0</v>
      </c>
      <c r="W197">
        <v>6</v>
      </c>
      <c r="X197">
        <v>0</v>
      </c>
      <c r="Y197">
        <v>0</v>
      </c>
      <c r="Z197">
        <v>0</v>
      </c>
      <c r="AA197">
        <v>0</v>
      </c>
      <c r="AB197">
        <v>0</v>
      </c>
      <c r="AC197">
        <v>0</v>
      </c>
      <c r="AD197">
        <v>0</v>
      </c>
      <c r="AE197">
        <v>0</v>
      </c>
      <c r="AF197">
        <v>0</v>
      </c>
      <c r="AG197">
        <v>0</v>
      </c>
    </row>
    <row r="198" spans="1:33">
      <c r="A198" s="73">
        <v>197</v>
      </c>
      <c r="B198" s="73" t="s">
        <v>3051</v>
      </c>
      <c r="C198" s="73" t="s">
        <v>3052</v>
      </c>
      <c r="D198" s="73" t="s">
        <v>990</v>
      </c>
      <c r="E198" s="73" t="s">
        <v>985</v>
      </c>
      <c r="F198">
        <v>1</v>
      </c>
      <c r="G198" s="73" t="s">
        <v>1988</v>
      </c>
      <c r="H198" s="73" t="s">
        <v>1703</v>
      </c>
      <c r="I198" s="73" t="s">
        <v>1732</v>
      </c>
      <c r="J198" s="73" t="s">
        <v>3053</v>
      </c>
      <c r="K198">
        <v>0</v>
      </c>
      <c r="L198">
        <v>0</v>
      </c>
      <c r="M198">
        <v>0</v>
      </c>
      <c r="N198">
        <v>0</v>
      </c>
      <c r="O198">
        <v>0</v>
      </c>
      <c r="P198">
        <v>0</v>
      </c>
      <c r="Q198">
        <v>0.41666666600000002</v>
      </c>
      <c r="R198">
        <v>650000</v>
      </c>
      <c r="S198">
        <v>1300000</v>
      </c>
      <c r="T198">
        <v>553000</v>
      </c>
      <c r="U198">
        <v>0</v>
      </c>
      <c r="V198">
        <v>720000</v>
      </c>
      <c r="W198">
        <v>-3</v>
      </c>
      <c r="X198">
        <v>0</v>
      </c>
      <c r="Y198">
        <v>0</v>
      </c>
      <c r="Z198">
        <v>0</v>
      </c>
      <c r="AA198">
        <v>0</v>
      </c>
      <c r="AB198">
        <v>0</v>
      </c>
      <c r="AC198">
        <v>0</v>
      </c>
      <c r="AD198">
        <v>0</v>
      </c>
      <c r="AE198">
        <v>0</v>
      </c>
      <c r="AF198">
        <v>0</v>
      </c>
      <c r="AG198">
        <v>0</v>
      </c>
    </row>
    <row r="199" spans="1:33">
      <c r="A199" s="73">
        <v>198</v>
      </c>
      <c r="B199" s="73" t="s">
        <v>1985</v>
      </c>
      <c r="C199" s="73" t="s">
        <v>1986</v>
      </c>
      <c r="D199" s="73" t="s">
        <v>1848</v>
      </c>
      <c r="E199" s="73" t="s">
        <v>1987</v>
      </c>
      <c r="F199">
        <v>1</v>
      </c>
      <c r="G199" s="73" t="s">
        <v>1988</v>
      </c>
      <c r="H199" s="73" t="s">
        <v>1703</v>
      </c>
      <c r="I199" s="73" t="s">
        <v>1732</v>
      </c>
      <c r="J199" s="73" t="s">
        <v>2904</v>
      </c>
      <c r="K199">
        <v>9</v>
      </c>
      <c r="L199">
        <v>7</v>
      </c>
      <c r="M199">
        <v>0</v>
      </c>
      <c r="N199">
        <v>7</v>
      </c>
      <c r="O199">
        <v>0</v>
      </c>
      <c r="P199">
        <v>0.66666666600000002</v>
      </c>
      <c r="Q199">
        <v>0.66666666600000002</v>
      </c>
      <c r="R199">
        <v>3240000</v>
      </c>
      <c r="S199">
        <v>6480000</v>
      </c>
      <c r="T199">
        <v>2754000</v>
      </c>
      <c r="U199">
        <v>0</v>
      </c>
      <c r="V199">
        <v>3600000</v>
      </c>
      <c r="W199">
        <v>0</v>
      </c>
      <c r="X199">
        <v>0</v>
      </c>
      <c r="Y199">
        <v>7</v>
      </c>
      <c r="Z199">
        <v>0</v>
      </c>
      <c r="AA199">
        <v>0</v>
      </c>
      <c r="AB199">
        <v>0</v>
      </c>
      <c r="AC199">
        <v>2</v>
      </c>
      <c r="AD199">
        <v>0</v>
      </c>
      <c r="AE199">
        <v>0</v>
      </c>
      <c r="AF199">
        <v>0</v>
      </c>
      <c r="AG199">
        <v>0</v>
      </c>
    </row>
    <row r="200" spans="1:33">
      <c r="A200" s="73">
        <v>199</v>
      </c>
      <c r="B200" s="73" t="s">
        <v>1063</v>
      </c>
      <c r="C200" s="73" t="s">
        <v>1064</v>
      </c>
      <c r="D200" s="73" t="s">
        <v>990</v>
      </c>
      <c r="E200" s="73" t="s">
        <v>985</v>
      </c>
      <c r="F200">
        <v>1</v>
      </c>
      <c r="G200" s="73" t="s">
        <v>1988</v>
      </c>
      <c r="H200" s="73" t="s">
        <v>1703</v>
      </c>
      <c r="I200" s="73" t="s">
        <v>1732</v>
      </c>
      <c r="J200" s="73" t="s">
        <v>1432</v>
      </c>
      <c r="K200">
        <v>8</v>
      </c>
      <c r="L200">
        <v>3</v>
      </c>
      <c r="M200">
        <v>3</v>
      </c>
      <c r="N200">
        <v>0</v>
      </c>
      <c r="O200">
        <v>2</v>
      </c>
      <c r="P200">
        <v>2.6666666659999998</v>
      </c>
      <c r="Q200">
        <v>1.5</v>
      </c>
      <c r="R200">
        <v>1080000</v>
      </c>
      <c r="S200">
        <v>2160000</v>
      </c>
      <c r="T200">
        <v>918000</v>
      </c>
      <c r="U200">
        <v>0</v>
      </c>
      <c r="V200">
        <v>1200000</v>
      </c>
      <c r="W200">
        <v>-20</v>
      </c>
      <c r="X200">
        <v>40</v>
      </c>
      <c r="Y200">
        <v>3</v>
      </c>
      <c r="Z200">
        <v>0</v>
      </c>
      <c r="AA200">
        <v>0</v>
      </c>
      <c r="AB200">
        <v>0</v>
      </c>
      <c r="AC200">
        <v>5</v>
      </c>
      <c r="AD200">
        <v>0</v>
      </c>
      <c r="AE200">
        <v>0</v>
      </c>
      <c r="AF200">
        <v>0</v>
      </c>
      <c r="AG200">
        <v>0</v>
      </c>
    </row>
    <row r="201" spans="1:33">
      <c r="A201" s="73">
        <v>200</v>
      </c>
      <c r="B201" s="73" t="s">
        <v>3054</v>
      </c>
      <c r="C201" s="73" t="s">
        <v>3055</v>
      </c>
      <c r="D201" s="73" t="s">
        <v>990</v>
      </c>
      <c r="E201" s="73" t="s">
        <v>985</v>
      </c>
      <c r="F201">
        <v>1</v>
      </c>
      <c r="G201" s="73" t="s">
        <v>1795</v>
      </c>
      <c r="H201" s="73" t="s">
        <v>1703</v>
      </c>
      <c r="I201" s="73" t="s">
        <v>1732</v>
      </c>
      <c r="J201" s="73" t="s">
        <v>3056</v>
      </c>
      <c r="K201">
        <v>0</v>
      </c>
      <c r="L201">
        <v>0</v>
      </c>
      <c r="M201">
        <v>0</v>
      </c>
      <c r="N201">
        <v>0</v>
      </c>
      <c r="O201">
        <v>0</v>
      </c>
      <c r="P201">
        <v>0</v>
      </c>
      <c r="Q201">
        <v>0.5</v>
      </c>
      <c r="R201">
        <v>1400000</v>
      </c>
      <c r="S201">
        <v>2800000</v>
      </c>
      <c r="T201">
        <v>1190000</v>
      </c>
      <c r="U201">
        <v>0</v>
      </c>
      <c r="V201">
        <v>1540000</v>
      </c>
      <c r="W201">
        <v>-6</v>
      </c>
      <c r="X201">
        <v>0</v>
      </c>
      <c r="Y201">
        <v>0</v>
      </c>
      <c r="Z201">
        <v>0</v>
      </c>
      <c r="AA201">
        <v>0</v>
      </c>
      <c r="AB201">
        <v>0</v>
      </c>
      <c r="AC201">
        <v>0</v>
      </c>
      <c r="AD201">
        <v>0</v>
      </c>
      <c r="AE201">
        <v>0</v>
      </c>
      <c r="AF201">
        <v>0</v>
      </c>
      <c r="AG201">
        <v>0</v>
      </c>
    </row>
    <row r="202" spans="1:33">
      <c r="A202" s="73">
        <v>201</v>
      </c>
      <c r="B202" s="73" t="s">
        <v>1989</v>
      </c>
      <c r="C202" s="73" t="s">
        <v>1990</v>
      </c>
      <c r="D202" s="73" t="s">
        <v>1044</v>
      </c>
      <c r="E202" s="73" t="s">
        <v>985</v>
      </c>
      <c r="F202">
        <v>1</v>
      </c>
      <c r="G202" s="73" t="s">
        <v>1981</v>
      </c>
      <c r="H202" s="73" t="s">
        <v>1703</v>
      </c>
      <c r="I202" s="73" t="s">
        <v>1732</v>
      </c>
      <c r="J202" s="73" t="s">
        <v>1991</v>
      </c>
      <c r="K202">
        <v>2</v>
      </c>
      <c r="L202">
        <v>0</v>
      </c>
      <c r="M202">
        <v>0</v>
      </c>
      <c r="N202">
        <v>0</v>
      </c>
      <c r="O202">
        <v>0</v>
      </c>
      <c r="P202">
        <v>0</v>
      </c>
      <c r="Q202">
        <v>0</v>
      </c>
      <c r="R202">
        <v>3900000</v>
      </c>
      <c r="S202">
        <v>7800000</v>
      </c>
      <c r="T202">
        <v>0</v>
      </c>
      <c r="U202">
        <v>0</v>
      </c>
      <c r="V202">
        <v>4300000</v>
      </c>
      <c r="W202">
        <v>0</v>
      </c>
      <c r="X202">
        <v>0</v>
      </c>
      <c r="Y202">
        <v>0</v>
      </c>
      <c r="Z202">
        <v>0</v>
      </c>
      <c r="AA202">
        <v>0</v>
      </c>
      <c r="AB202">
        <v>0</v>
      </c>
      <c r="AC202">
        <v>2</v>
      </c>
      <c r="AD202">
        <v>0</v>
      </c>
      <c r="AE202">
        <v>0</v>
      </c>
      <c r="AF202">
        <v>0</v>
      </c>
      <c r="AG202">
        <v>0</v>
      </c>
    </row>
    <row r="203" spans="1:33">
      <c r="A203" s="73">
        <v>202</v>
      </c>
      <c r="B203" s="73" t="s">
        <v>1992</v>
      </c>
      <c r="C203" s="73" t="s">
        <v>1993</v>
      </c>
      <c r="D203" s="73" t="s">
        <v>990</v>
      </c>
      <c r="E203" s="73" t="s">
        <v>985</v>
      </c>
      <c r="F203">
        <v>6</v>
      </c>
      <c r="G203" s="73" t="s">
        <v>1779</v>
      </c>
      <c r="H203" s="73" t="s">
        <v>1703</v>
      </c>
      <c r="I203" s="73" t="s">
        <v>1732</v>
      </c>
      <c r="J203" s="73" t="s">
        <v>1994</v>
      </c>
      <c r="K203">
        <v>144</v>
      </c>
      <c r="L203">
        <v>144</v>
      </c>
      <c r="M203">
        <v>3</v>
      </c>
      <c r="N203">
        <v>141</v>
      </c>
      <c r="O203">
        <v>31</v>
      </c>
      <c r="P203">
        <v>32</v>
      </c>
      <c r="Q203">
        <v>8</v>
      </c>
      <c r="R203">
        <v>141000</v>
      </c>
      <c r="S203">
        <v>310000</v>
      </c>
      <c r="T203">
        <v>99000</v>
      </c>
      <c r="U203">
        <v>127000</v>
      </c>
      <c r="V203">
        <v>155000</v>
      </c>
      <c r="W203">
        <v>-240</v>
      </c>
      <c r="X203">
        <v>840</v>
      </c>
      <c r="Y203">
        <v>144</v>
      </c>
      <c r="Z203">
        <v>0</v>
      </c>
      <c r="AA203">
        <v>0</v>
      </c>
      <c r="AB203">
        <v>0</v>
      </c>
      <c r="AC203">
        <v>0</v>
      </c>
      <c r="AD203">
        <v>0</v>
      </c>
      <c r="AE203">
        <v>0</v>
      </c>
      <c r="AF203">
        <v>0</v>
      </c>
      <c r="AG203">
        <v>0</v>
      </c>
    </row>
    <row r="204" spans="1:33">
      <c r="A204" s="73">
        <v>203</v>
      </c>
      <c r="B204" s="73" t="s">
        <v>1995</v>
      </c>
      <c r="C204" s="73" t="s">
        <v>1996</v>
      </c>
      <c r="D204" s="73" t="s">
        <v>1044</v>
      </c>
      <c r="E204" s="73" t="s">
        <v>985</v>
      </c>
      <c r="F204">
        <v>3</v>
      </c>
      <c r="G204" s="73" t="s">
        <v>1779</v>
      </c>
      <c r="H204" s="73" t="s">
        <v>1703</v>
      </c>
      <c r="I204" s="73" t="s">
        <v>1732</v>
      </c>
      <c r="J204" s="73" t="s">
        <v>1997</v>
      </c>
      <c r="K204">
        <v>40</v>
      </c>
      <c r="L204">
        <v>40</v>
      </c>
      <c r="M204">
        <v>0</v>
      </c>
      <c r="N204">
        <v>40</v>
      </c>
      <c r="O204">
        <v>0</v>
      </c>
      <c r="P204">
        <v>0</v>
      </c>
      <c r="Q204">
        <v>0</v>
      </c>
      <c r="R204">
        <v>300000</v>
      </c>
      <c r="S204">
        <v>660000</v>
      </c>
      <c r="T204">
        <v>0</v>
      </c>
      <c r="U204">
        <v>270000</v>
      </c>
      <c r="V204">
        <v>330000</v>
      </c>
      <c r="W204">
        <v>0</v>
      </c>
      <c r="X204">
        <v>0</v>
      </c>
      <c r="Y204">
        <v>40</v>
      </c>
      <c r="Z204">
        <v>0</v>
      </c>
      <c r="AA204">
        <v>0</v>
      </c>
      <c r="AB204">
        <v>0</v>
      </c>
      <c r="AC204">
        <v>0</v>
      </c>
      <c r="AD204">
        <v>0</v>
      </c>
      <c r="AE204">
        <v>0</v>
      </c>
      <c r="AF204">
        <v>0</v>
      </c>
      <c r="AG204">
        <v>0</v>
      </c>
    </row>
    <row r="205" spans="1:33">
      <c r="A205" s="73">
        <v>204</v>
      </c>
      <c r="B205" s="73" t="s">
        <v>1998</v>
      </c>
      <c r="C205" s="73" t="s">
        <v>1999</v>
      </c>
      <c r="D205" s="73" t="s">
        <v>1044</v>
      </c>
      <c r="E205" s="73" t="s">
        <v>985</v>
      </c>
      <c r="F205">
        <v>3</v>
      </c>
      <c r="G205" s="73" t="s">
        <v>1779</v>
      </c>
      <c r="H205" s="73" t="s">
        <v>1703</v>
      </c>
      <c r="I205" s="73" t="s">
        <v>1732</v>
      </c>
      <c r="J205" s="73" t="s">
        <v>2000</v>
      </c>
      <c r="K205">
        <v>31</v>
      </c>
      <c r="L205">
        <v>31</v>
      </c>
      <c r="M205">
        <v>0</v>
      </c>
      <c r="N205">
        <v>31</v>
      </c>
      <c r="O205">
        <v>0</v>
      </c>
      <c r="P205">
        <v>1</v>
      </c>
      <c r="Q205">
        <v>0.25</v>
      </c>
      <c r="R205">
        <v>300000</v>
      </c>
      <c r="S205">
        <v>660000</v>
      </c>
      <c r="T205">
        <v>0</v>
      </c>
      <c r="U205">
        <v>270000</v>
      </c>
      <c r="V205">
        <v>330000</v>
      </c>
      <c r="W205">
        <v>0</v>
      </c>
      <c r="X205">
        <v>0</v>
      </c>
      <c r="Y205">
        <v>31</v>
      </c>
      <c r="Z205">
        <v>0</v>
      </c>
      <c r="AA205">
        <v>0</v>
      </c>
      <c r="AB205">
        <v>0</v>
      </c>
      <c r="AC205">
        <v>0</v>
      </c>
      <c r="AD205">
        <v>0</v>
      </c>
      <c r="AE205">
        <v>0</v>
      </c>
      <c r="AF205">
        <v>0</v>
      </c>
      <c r="AG205">
        <v>0</v>
      </c>
    </row>
    <row r="206" spans="1:33">
      <c r="A206" s="73">
        <v>205</v>
      </c>
      <c r="B206" s="73" t="s">
        <v>2001</v>
      </c>
      <c r="C206" s="73" t="s">
        <v>2002</v>
      </c>
      <c r="D206" s="73" t="s">
        <v>1001</v>
      </c>
      <c r="E206" s="73" t="s">
        <v>985</v>
      </c>
      <c r="F206">
        <v>12</v>
      </c>
      <c r="G206" s="73" t="s">
        <v>1779</v>
      </c>
      <c r="H206" s="73" t="s">
        <v>1703</v>
      </c>
      <c r="I206" s="73" t="s">
        <v>1732</v>
      </c>
      <c r="J206" s="73" t="s">
        <v>2003</v>
      </c>
      <c r="K206">
        <v>1</v>
      </c>
      <c r="L206">
        <v>0</v>
      </c>
      <c r="M206">
        <v>0</v>
      </c>
      <c r="N206">
        <v>0</v>
      </c>
      <c r="O206">
        <v>0</v>
      </c>
      <c r="P206">
        <v>0</v>
      </c>
      <c r="Q206">
        <v>0</v>
      </c>
      <c r="R206">
        <v>80000</v>
      </c>
      <c r="S206">
        <v>176000</v>
      </c>
      <c r="T206">
        <v>0</v>
      </c>
      <c r="U206">
        <v>68000</v>
      </c>
      <c r="V206">
        <v>88000</v>
      </c>
      <c r="W206">
        <v>0</v>
      </c>
      <c r="X206">
        <v>0</v>
      </c>
      <c r="Y206">
        <v>0</v>
      </c>
      <c r="Z206">
        <v>0</v>
      </c>
      <c r="AA206">
        <v>0</v>
      </c>
      <c r="AB206">
        <v>0</v>
      </c>
      <c r="AC206">
        <v>1</v>
      </c>
      <c r="AD206">
        <v>0</v>
      </c>
      <c r="AE206">
        <v>0</v>
      </c>
      <c r="AF206">
        <v>0</v>
      </c>
      <c r="AG206">
        <v>0</v>
      </c>
    </row>
    <row r="207" spans="1:33">
      <c r="A207" s="73">
        <v>206</v>
      </c>
      <c r="B207" s="73" t="s">
        <v>1065</v>
      </c>
      <c r="C207" s="73" t="s">
        <v>1066</v>
      </c>
      <c r="D207" s="73" t="s">
        <v>990</v>
      </c>
      <c r="E207" s="73" t="s">
        <v>985</v>
      </c>
      <c r="F207">
        <v>6</v>
      </c>
      <c r="G207" s="73" t="s">
        <v>1779</v>
      </c>
      <c r="H207" s="73" t="s">
        <v>1703</v>
      </c>
      <c r="I207" s="73" t="s">
        <v>1732</v>
      </c>
      <c r="J207" s="73" t="s">
        <v>1433</v>
      </c>
      <c r="K207">
        <v>39</v>
      </c>
      <c r="L207">
        <v>39</v>
      </c>
      <c r="M207">
        <v>0</v>
      </c>
      <c r="N207">
        <v>39</v>
      </c>
      <c r="O207">
        <v>78</v>
      </c>
      <c r="P207">
        <v>47</v>
      </c>
      <c r="Q207">
        <v>31.25</v>
      </c>
      <c r="R207">
        <v>141000</v>
      </c>
      <c r="S207">
        <v>310000</v>
      </c>
      <c r="T207">
        <v>0</v>
      </c>
      <c r="U207">
        <v>127000</v>
      </c>
      <c r="V207">
        <v>155000</v>
      </c>
      <c r="W207">
        <v>0</v>
      </c>
      <c r="X207">
        <v>0</v>
      </c>
      <c r="Y207">
        <v>39</v>
      </c>
      <c r="Z207">
        <v>0</v>
      </c>
      <c r="AA207">
        <v>0</v>
      </c>
      <c r="AB207">
        <v>0</v>
      </c>
      <c r="AC207">
        <v>0</v>
      </c>
      <c r="AD207">
        <v>0</v>
      </c>
      <c r="AE207">
        <v>0</v>
      </c>
      <c r="AF207">
        <v>0</v>
      </c>
      <c r="AG207">
        <v>0</v>
      </c>
    </row>
    <row r="208" spans="1:33">
      <c r="A208" s="73">
        <v>207</v>
      </c>
      <c r="B208" s="73" t="s">
        <v>2004</v>
      </c>
      <c r="C208" s="73" t="s">
        <v>1067</v>
      </c>
      <c r="D208" s="73" t="s">
        <v>990</v>
      </c>
      <c r="E208" s="73" t="s">
        <v>985</v>
      </c>
      <c r="F208">
        <v>6</v>
      </c>
      <c r="G208" s="73" t="s">
        <v>1819</v>
      </c>
      <c r="H208" s="73" t="s">
        <v>1703</v>
      </c>
      <c r="I208" s="73" t="s">
        <v>1732</v>
      </c>
      <c r="J208" s="73" t="s">
        <v>1434</v>
      </c>
      <c r="K208">
        <v>4</v>
      </c>
      <c r="L208">
        <v>-2</v>
      </c>
      <c r="M208">
        <v>0</v>
      </c>
      <c r="N208">
        <v>-2</v>
      </c>
      <c r="O208">
        <v>2</v>
      </c>
      <c r="P208">
        <v>0.66666666600000002</v>
      </c>
      <c r="Q208">
        <v>0.16666666599999999</v>
      </c>
      <c r="R208">
        <v>260000</v>
      </c>
      <c r="S208">
        <v>580000</v>
      </c>
      <c r="T208">
        <v>182000</v>
      </c>
      <c r="U208">
        <v>234000</v>
      </c>
      <c r="V208">
        <v>290000</v>
      </c>
      <c r="W208">
        <v>0</v>
      </c>
      <c r="X208">
        <v>0</v>
      </c>
      <c r="Y208">
        <v>-2</v>
      </c>
      <c r="Z208">
        <v>0</v>
      </c>
      <c r="AA208">
        <v>0</v>
      </c>
      <c r="AB208">
        <v>0</v>
      </c>
      <c r="AC208">
        <v>6</v>
      </c>
      <c r="AD208">
        <v>0</v>
      </c>
      <c r="AE208">
        <v>0</v>
      </c>
      <c r="AF208">
        <v>0</v>
      </c>
      <c r="AG208">
        <v>0</v>
      </c>
    </row>
    <row r="209" spans="1:33">
      <c r="A209" s="73">
        <v>208</v>
      </c>
      <c r="B209" s="73" t="s">
        <v>1068</v>
      </c>
      <c r="C209" s="73" t="s">
        <v>1067</v>
      </c>
      <c r="D209" s="73" t="s">
        <v>990</v>
      </c>
      <c r="E209" s="73" t="s">
        <v>985</v>
      </c>
      <c r="F209">
        <v>6</v>
      </c>
      <c r="G209" s="73" t="s">
        <v>1806</v>
      </c>
      <c r="H209" s="73" t="s">
        <v>1703</v>
      </c>
      <c r="I209" s="73" t="s">
        <v>1732</v>
      </c>
      <c r="J209" s="73" t="s">
        <v>1434</v>
      </c>
      <c r="K209">
        <v>9</v>
      </c>
      <c r="L209">
        <v>3</v>
      </c>
      <c r="M209">
        <v>0</v>
      </c>
      <c r="N209">
        <v>3</v>
      </c>
      <c r="O209">
        <v>0</v>
      </c>
      <c r="P209">
        <v>1</v>
      </c>
      <c r="Q209">
        <v>3.5833333330000001</v>
      </c>
      <c r="R209">
        <v>260000</v>
      </c>
      <c r="S209">
        <v>580000</v>
      </c>
      <c r="T209">
        <v>182000</v>
      </c>
      <c r="U209">
        <v>234000</v>
      </c>
      <c r="V209">
        <v>290000</v>
      </c>
      <c r="W209">
        <v>0</v>
      </c>
      <c r="X209">
        <v>0</v>
      </c>
      <c r="Y209">
        <v>3</v>
      </c>
      <c r="Z209">
        <v>0</v>
      </c>
      <c r="AA209">
        <v>0</v>
      </c>
      <c r="AB209">
        <v>0</v>
      </c>
      <c r="AC209">
        <v>6</v>
      </c>
      <c r="AD209">
        <v>0</v>
      </c>
      <c r="AE209">
        <v>0</v>
      </c>
      <c r="AF209">
        <v>0</v>
      </c>
      <c r="AG209">
        <v>0</v>
      </c>
    </row>
    <row r="210" spans="1:33">
      <c r="A210" s="73">
        <v>209</v>
      </c>
      <c r="B210" s="73" t="s">
        <v>2005</v>
      </c>
      <c r="C210" s="73" t="s">
        <v>1067</v>
      </c>
      <c r="D210" s="73" t="s">
        <v>990</v>
      </c>
      <c r="E210" s="73" t="s">
        <v>985</v>
      </c>
      <c r="F210">
        <v>6</v>
      </c>
      <c r="G210" s="73" t="s">
        <v>1683</v>
      </c>
      <c r="H210" s="73" t="s">
        <v>1703</v>
      </c>
      <c r="I210" s="73" t="s">
        <v>1732</v>
      </c>
      <c r="J210" s="73" t="s">
        <v>1434</v>
      </c>
      <c r="K210">
        <v>0</v>
      </c>
      <c r="L210">
        <v>0</v>
      </c>
      <c r="M210">
        <v>0</v>
      </c>
      <c r="N210">
        <v>0</v>
      </c>
      <c r="O210">
        <v>0</v>
      </c>
      <c r="P210">
        <v>0</v>
      </c>
      <c r="Q210">
        <v>0</v>
      </c>
      <c r="R210">
        <v>280000</v>
      </c>
      <c r="S210">
        <v>620000</v>
      </c>
      <c r="T210">
        <v>196000</v>
      </c>
      <c r="U210">
        <v>252000</v>
      </c>
      <c r="V210">
        <v>310000</v>
      </c>
      <c r="W210">
        <v>0</v>
      </c>
      <c r="X210">
        <v>48</v>
      </c>
      <c r="Y210">
        <v>0</v>
      </c>
      <c r="Z210">
        <v>0</v>
      </c>
      <c r="AA210">
        <v>0</v>
      </c>
      <c r="AB210">
        <v>0</v>
      </c>
      <c r="AC210">
        <v>0</v>
      </c>
      <c r="AD210">
        <v>0</v>
      </c>
      <c r="AE210">
        <v>0</v>
      </c>
      <c r="AF210">
        <v>0</v>
      </c>
      <c r="AG210">
        <v>0</v>
      </c>
    </row>
    <row r="211" spans="1:33">
      <c r="A211" s="73">
        <v>210</v>
      </c>
      <c r="B211" s="73" t="s">
        <v>2006</v>
      </c>
      <c r="C211" s="73" t="s">
        <v>2007</v>
      </c>
      <c r="D211" s="73" t="s">
        <v>1044</v>
      </c>
      <c r="E211" s="73" t="s">
        <v>985</v>
      </c>
      <c r="F211">
        <v>3</v>
      </c>
      <c r="G211" s="73" t="s">
        <v>2008</v>
      </c>
      <c r="H211" s="73" t="s">
        <v>1703</v>
      </c>
      <c r="I211" s="73" t="s">
        <v>1732</v>
      </c>
      <c r="J211" s="73" t="s">
        <v>2009</v>
      </c>
      <c r="K211">
        <v>3</v>
      </c>
      <c r="L211">
        <v>0</v>
      </c>
      <c r="M211">
        <v>0</v>
      </c>
      <c r="N211">
        <v>0</v>
      </c>
      <c r="O211">
        <v>0</v>
      </c>
      <c r="P211">
        <v>0</v>
      </c>
      <c r="Q211">
        <v>0</v>
      </c>
      <c r="R211">
        <v>500000</v>
      </c>
      <c r="S211">
        <v>1100000</v>
      </c>
      <c r="T211">
        <v>0</v>
      </c>
      <c r="U211">
        <v>450000</v>
      </c>
      <c r="V211">
        <v>550000</v>
      </c>
      <c r="W211">
        <v>0</v>
      </c>
      <c r="X211">
        <v>0</v>
      </c>
      <c r="Y211">
        <v>0</v>
      </c>
      <c r="Z211">
        <v>0</v>
      </c>
      <c r="AA211">
        <v>0</v>
      </c>
      <c r="AB211">
        <v>0</v>
      </c>
      <c r="AC211">
        <v>3</v>
      </c>
      <c r="AD211">
        <v>0</v>
      </c>
      <c r="AE211">
        <v>0</v>
      </c>
      <c r="AF211">
        <v>0</v>
      </c>
      <c r="AG211">
        <v>0</v>
      </c>
    </row>
    <row r="212" spans="1:33">
      <c r="A212" s="73">
        <v>211</v>
      </c>
      <c r="B212" s="73" t="s">
        <v>1069</v>
      </c>
      <c r="C212" s="73" t="s">
        <v>1070</v>
      </c>
      <c r="D212" s="73" t="s">
        <v>1044</v>
      </c>
      <c r="E212" s="73" t="s">
        <v>985</v>
      </c>
      <c r="F212">
        <v>1</v>
      </c>
      <c r="G212" s="73" t="s">
        <v>2008</v>
      </c>
      <c r="H212" s="73" t="s">
        <v>1703</v>
      </c>
      <c r="I212" s="73" t="s">
        <v>1732</v>
      </c>
      <c r="J212" s="73" t="s">
        <v>1435</v>
      </c>
      <c r="K212">
        <v>1</v>
      </c>
      <c r="L212">
        <v>0</v>
      </c>
      <c r="M212">
        <v>0</v>
      </c>
      <c r="N212">
        <v>0</v>
      </c>
      <c r="O212">
        <v>0</v>
      </c>
      <c r="P212">
        <v>0.33333333300000001</v>
      </c>
      <c r="Q212">
        <v>8.3333332999999996E-2</v>
      </c>
      <c r="R212">
        <v>500000</v>
      </c>
      <c r="S212">
        <v>1100000</v>
      </c>
      <c r="T212">
        <v>0</v>
      </c>
      <c r="U212">
        <v>450000</v>
      </c>
      <c r="V212">
        <v>550000</v>
      </c>
      <c r="W212">
        <v>0</v>
      </c>
      <c r="X212">
        <v>0</v>
      </c>
      <c r="Y212">
        <v>0</v>
      </c>
      <c r="Z212">
        <v>0</v>
      </c>
      <c r="AA212">
        <v>0</v>
      </c>
      <c r="AB212">
        <v>0</v>
      </c>
      <c r="AC212">
        <v>1</v>
      </c>
      <c r="AD212">
        <v>0</v>
      </c>
      <c r="AE212">
        <v>0</v>
      </c>
      <c r="AF212">
        <v>0</v>
      </c>
      <c r="AG212">
        <v>0</v>
      </c>
    </row>
    <row r="213" spans="1:33">
      <c r="A213" s="73">
        <v>212</v>
      </c>
      <c r="B213" s="73" t="s">
        <v>1071</v>
      </c>
      <c r="C213" s="73" t="s">
        <v>1072</v>
      </c>
      <c r="D213" s="73" t="s">
        <v>1073</v>
      </c>
      <c r="E213" s="73" t="s">
        <v>985</v>
      </c>
      <c r="F213">
        <v>1</v>
      </c>
      <c r="G213" s="73" t="s">
        <v>2008</v>
      </c>
      <c r="H213" s="73" t="s">
        <v>1703</v>
      </c>
      <c r="I213" s="73" t="s">
        <v>1732</v>
      </c>
      <c r="J213" s="73" t="s">
        <v>1436</v>
      </c>
      <c r="K213">
        <v>3</v>
      </c>
      <c r="L213">
        <v>0</v>
      </c>
      <c r="M213">
        <v>0</v>
      </c>
      <c r="N213">
        <v>0</v>
      </c>
      <c r="O213">
        <v>0</v>
      </c>
      <c r="P213">
        <v>0.33333333300000001</v>
      </c>
      <c r="Q213">
        <v>8.3333332999999996E-2</v>
      </c>
      <c r="R213">
        <v>1200000</v>
      </c>
      <c r="S213">
        <v>2640000</v>
      </c>
      <c r="T213">
        <v>0</v>
      </c>
      <c r="U213">
        <v>1080000</v>
      </c>
      <c r="V213">
        <v>1320000</v>
      </c>
      <c r="W213">
        <v>0</v>
      </c>
      <c r="X213">
        <v>0</v>
      </c>
      <c r="Y213">
        <v>0</v>
      </c>
      <c r="Z213">
        <v>0</v>
      </c>
      <c r="AA213">
        <v>0</v>
      </c>
      <c r="AB213">
        <v>0</v>
      </c>
      <c r="AC213">
        <v>3</v>
      </c>
      <c r="AD213">
        <v>0</v>
      </c>
      <c r="AE213">
        <v>0</v>
      </c>
      <c r="AF213">
        <v>0</v>
      </c>
      <c r="AG213">
        <v>0</v>
      </c>
    </row>
    <row r="214" spans="1:33">
      <c r="A214" s="73">
        <v>213</v>
      </c>
      <c r="B214" s="73" t="s">
        <v>2010</v>
      </c>
      <c r="C214" s="73" t="s">
        <v>2011</v>
      </c>
      <c r="D214" s="73" t="s">
        <v>990</v>
      </c>
      <c r="E214" s="73" t="s">
        <v>985</v>
      </c>
      <c r="F214">
        <v>6</v>
      </c>
      <c r="G214" s="73" t="s">
        <v>1819</v>
      </c>
      <c r="H214" s="73" t="s">
        <v>1703</v>
      </c>
      <c r="I214" s="73" t="s">
        <v>1732</v>
      </c>
      <c r="J214" s="73" t="s">
        <v>2012</v>
      </c>
      <c r="K214">
        <v>3</v>
      </c>
      <c r="L214">
        <v>0</v>
      </c>
      <c r="M214">
        <v>0</v>
      </c>
      <c r="N214">
        <v>0</v>
      </c>
      <c r="O214">
        <v>0</v>
      </c>
      <c r="P214">
        <v>0</v>
      </c>
      <c r="Q214">
        <v>0</v>
      </c>
      <c r="R214">
        <v>260000</v>
      </c>
      <c r="S214">
        <v>580000</v>
      </c>
      <c r="T214">
        <v>0</v>
      </c>
      <c r="U214">
        <v>0</v>
      </c>
      <c r="V214">
        <v>290000</v>
      </c>
      <c r="W214">
        <v>0</v>
      </c>
      <c r="X214">
        <v>0</v>
      </c>
      <c r="Y214">
        <v>0</v>
      </c>
      <c r="Z214">
        <v>0</v>
      </c>
      <c r="AA214">
        <v>0</v>
      </c>
      <c r="AB214">
        <v>0</v>
      </c>
      <c r="AC214">
        <v>3</v>
      </c>
      <c r="AD214">
        <v>0</v>
      </c>
      <c r="AE214">
        <v>0</v>
      </c>
      <c r="AF214">
        <v>0</v>
      </c>
      <c r="AG214">
        <v>0</v>
      </c>
    </row>
    <row r="215" spans="1:33">
      <c r="A215" s="73">
        <v>214</v>
      </c>
      <c r="B215" s="73" t="s">
        <v>2013</v>
      </c>
      <c r="C215" s="73" t="s">
        <v>2011</v>
      </c>
      <c r="D215" s="73" t="s">
        <v>990</v>
      </c>
      <c r="E215" s="73" t="s">
        <v>985</v>
      </c>
      <c r="F215">
        <v>6</v>
      </c>
      <c r="G215" s="73" t="s">
        <v>1806</v>
      </c>
      <c r="H215" s="73" t="s">
        <v>1703</v>
      </c>
      <c r="I215" s="73" t="s">
        <v>1732</v>
      </c>
      <c r="J215" s="73" t="s">
        <v>2014</v>
      </c>
      <c r="K215">
        <v>7</v>
      </c>
      <c r="L215">
        <v>1</v>
      </c>
      <c r="M215">
        <v>0</v>
      </c>
      <c r="N215">
        <v>1</v>
      </c>
      <c r="O215">
        <v>30</v>
      </c>
      <c r="P215">
        <v>12</v>
      </c>
      <c r="Q215">
        <v>3.6666666659999998</v>
      </c>
      <c r="R215">
        <v>260000</v>
      </c>
      <c r="S215">
        <v>580000</v>
      </c>
      <c r="T215">
        <v>0</v>
      </c>
      <c r="U215">
        <v>0</v>
      </c>
      <c r="V215">
        <v>290000</v>
      </c>
      <c r="W215">
        <v>0</v>
      </c>
      <c r="X215">
        <v>0</v>
      </c>
      <c r="Y215">
        <v>1</v>
      </c>
      <c r="Z215">
        <v>0</v>
      </c>
      <c r="AA215">
        <v>0</v>
      </c>
      <c r="AB215">
        <v>0</v>
      </c>
      <c r="AC215">
        <v>6</v>
      </c>
      <c r="AD215">
        <v>0</v>
      </c>
      <c r="AE215">
        <v>0</v>
      </c>
      <c r="AF215">
        <v>0</v>
      </c>
      <c r="AG215">
        <v>0</v>
      </c>
    </row>
    <row r="216" spans="1:33">
      <c r="A216" s="73">
        <v>215</v>
      </c>
      <c r="B216" s="73" t="s">
        <v>2015</v>
      </c>
      <c r="C216" s="73" t="s">
        <v>2011</v>
      </c>
      <c r="D216" s="73" t="s">
        <v>990</v>
      </c>
      <c r="E216" s="73" t="s">
        <v>985</v>
      </c>
      <c r="F216">
        <v>6</v>
      </c>
      <c r="G216" s="73" t="s">
        <v>1683</v>
      </c>
      <c r="H216" s="73" t="s">
        <v>1703</v>
      </c>
      <c r="I216" s="73" t="s">
        <v>1732</v>
      </c>
      <c r="J216" s="73" t="s">
        <v>2012</v>
      </c>
      <c r="K216">
        <v>0</v>
      </c>
      <c r="L216">
        <v>0</v>
      </c>
      <c r="M216">
        <v>0</v>
      </c>
      <c r="N216">
        <v>0</v>
      </c>
      <c r="O216">
        <v>0</v>
      </c>
      <c r="P216">
        <v>0</v>
      </c>
      <c r="Q216">
        <v>0</v>
      </c>
      <c r="R216">
        <v>280000</v>
      </c>
      <c r="S216">
        <v>620000</v>
      </c>
      <c r="T216">
        <v>0</v>
      </c>
      <c r="U216">
        <v>252000</v>
      </c>
      <c r="V216">
        <v>310000</v>
      </c>
      <c r="W216">
        <v>0</v>
      </c>
      <c r="X216">
        <v>18</v>
      </c>
      <c r="Y216">
        <v>0</v>
      </c>
      <c r="Z216">
        <v>0</v>
      </c>
      <c r="AA216">
        <v>0</v>
      </c>
      <c r="AB216">
        <v>0</v>
      </c>
      <c r="AC216">
        <v>0</v>
      </c>
      <c r="AD216">
        <v>0</v>
      </c>
      <c r="AE216">
        <v>0</v>
      </c>
      <c r="AF216">
        <v>0</v>
      </c>
      <c r="AG216">
        <v>0</v>
      </c>
    </row>
    <row r="217" spans="1:33">
      <c r="A217" s="73">
        <v>216</v>
      </c>
      <c r="B217" s="73" t="s">
        <v>1074</v>
      </c>
      <c r="C217" s="73" t="s">
        <v>1075</v>
      </c>
      <c r="D217" s="73" t="s">
        <v>990</v>
      </c>
      <c r="E217" s="73" t="s">
        <v>985</v>
      </c>
      <c r="F217">
        <v>6</v>
      </c>
      <c r="G217" s="73" t="s">
        <v>1779</v>
      </c>
      <c r="H217" s="73" t="s">
        <v>1703</v>
      </c>
      <c r="I217" s="73" t="s">
        <v>1732</v>
      </c>
      <c r="J217" s="73" t="s">
        <v>1437</v>
      </c>
      <c r="K217">
        <v>2100</v>
      </c>
      <c r="L217">
        <v>1808</v>
      </c>
      <c r="M217">
        <v>183</v>
      </c>
      <c r="N217">
        <v>1625</v>
      </c>
      <c r="O217">
        <v>3572</v>
      </c>
      <c r="P217">
        <v>2038.3333333329999</v>
      </c>
      <c r="Q217">
        <v>1206.0833333329999</v>
      </c>
      <c r="R217">
        <v>111000</v>
      </c>
      <c r="S217">
        <v>244000</v>
      </c>
      <c r="T217">
        <v>0</v>
      </c>
      <c r="U217">
        <v>100000</v>
      </c>
      <c r="V217">
        <v>95000</v>
      </c>
      <c r="W217">
        <v>3906</v>
      </c>
      <c r="X217">
        <v>2658</v>
      </c>
      <c r="Y217">
        <v>1808</v>
      </c>
      <c r="Z217">
        <v>0</v>
      </c>
      <c r="AA217">
        <v>0</v>
      </c>
      <c r="AB217">
        <v>0</v>
      </c>
      <c r="AC217">
        <v>0</v>
      </c>
      <c r="AD217">
        <v>270</v>
      </c>
      <c r="AE217">
        <v>21</v>
      </c>
      <c r="AF217">
        <v>1</v>
      </c>
      <c r="AG217">
        <v>0</v>
      </c>
    </row>
    <row r="218" spans="1:33">
      <c r="A218" s="73">
        <v>217</v>
      </c>
      <c r="B218" s="73" t="s">
        <v>1076</v>
      </c>
      <c r="C218" s="73" t="s">
        <v>1077</v>
      </c>
      <c r="D218" s="73" t="s">
        <v>1044</v>
      </c>
      <c r="E218" s="73" t="s">
        <v>985</v>
      </c>
      <c r="F218">
        <v>3</v>
      </c>
      <c r="G218" s="73" t="s">
        <v>1779</v>
      </c>
      <c r="H218" s="73" t="s">
        <v>1703</v>
      </c>
      <c r="I218" s="73" t="s">
        <v>1732</v>
      </c>
      <c r="J218" s="73" t="s">
        <v>1438</v>
      </c>
      <c r="K218">
        <v>40</v>
      </c>
      <c r="L218">
        <v>40</v>
      </c>
      <c r="M218">
        <v>3</v>
      </c>
      <c r="N218">
        <v>37</v>
      </c>
      <c r="O218">
        <v>9</v>
      </c>
      <c r="P218">
        <v>24.666666666000001</v>
      </c>
      <c r="Q218">
        <v>11.666666665999999</v>
      </c>
      <c r="R218">
        <v>235000</v>
      </c>
      <c r="S218">
        <v>518000</v>
      </c>
      <c r="T218">
        <v>0</v>
      </c>
      <c r="U218">
        <v>212000</v>
      </c>
      <c r="V218">
        <v>259000</v>
      </c>
      <c r="W218">
        <v>-45</v>
      </c>
      <c r="X218">
        <v>120</v>
      </c>
      <c r="Y218">
        <v>40</v>
      </c>
      <c r="Z218">
        <v>0</v>
      </c>
      <c r="AA218">
        <v>0</v>
      </c>
      <c r="AB218">
        <v>0</v>
      </c>
      <c r="AC218">
        <v>0</v>
      </c>
      <c r="AD218">
        <v>0</v>
      </c>
      <c r="AE218">
        <v>0</v>
      </c>
      <c r="AF218">
        <v>0</v>
      </c>
      <c r="AG218">
        <v>0</v>
      </c>
    </row>
    <row r="219" spans="1:33">
      <c r="A219" s="73">
        <v>218</v>
      </c>
      <c r="B219" s="73" t="s">
        <v>1078</v>
      </c>
      <c r="C219" s="73" t="s">
        <v>1079</v>
      </c>
      <c r="D219" s="73" t="s">
        <v>1001</v>
      </c>
      <c r="E219" s="73" t="s">
        <v>985</v>
      </c>
      <c r="F219">
        <v>12</v>
      </c>
      <c r="G219" s="73" t="s">
        <v>1779</v>
      </c>
      <c r="H219" s="73" t="s">
        <v>1703</v>
      </c>
      <c r="I219" s="73" t="s">
        <v>1732</v>
      </c>
      <c r="J219" s="73" t="s">
        <v>1439</v>
      </c>
      <c r="K219">
        <v>127</v>
      </c>
      <c r="L219">
        <v>127</v>
      </c>
      <c r="M219">
        <v>3</v>
      </c>
      <c r="N219">
        <v>124</v>
      </c>
      <c r="O219">
        <v>49</v>
      </c>
      <c r="P219">
        <v>62.666666665999998</v>
      </c>
      <c r="Q219">
        <v>35.666666665999998</v>
      </c>
      <c r="R219">
        <v>67000</v>
      </c>
      <c r="S219">
        <v>148000</v>
      </c>
      <c r="T219">
        <v>0</v>
      </c>
      <c r="U219">
        <v>57000</v>
      </c>
      <c r="V219">
        <v>74000</v>
      </c>
      <c r="W219">
        <v>-300</v>
      </c>
      <c r="X219">
        <v>1644</v>
      </c>
      <c r="Y219">
        <v>127</v>
      </c>
      <c r="Z219">
        <v>0</v>
      </c>
      <c r="AA219">
        <v>0</v>
      </c>
      <c r="AB219">
        <v>0</v>
      </c>
      <c r="AC219">
        <v>0</v>
      </c>
      <c r="AD219">
        <v>0</v>
      </c>
      <c r="AE219">
        <v>0</v>
      </c>
      <c r="AF219">
        <v>0</v>
      </c>
      <c r="AG219">
        <v>0</v>
      </c>
    </row>
    <row r="220" spans="1:33">
      <c r="A220" s="73">
        <v>219</v>
      </c>
      <c r="B220" s="73" t="s">
        <v>2016</v>
      </c>
      <c r="C220" s="73" t="s">
        <v>2017</v>
      </c>
      <c r="D220" s="73" t="s">
        <v>1073</v>
      </c>
      <c r="E220" s="73" t="s">
        <v>985</v>
      </c>
      <c r="F220">
        <v>1</v>
      </c>
      <c r="G220" s="73" t="s">
        <v>1779</v>
      </c>
      <c r="H220" s="73" t="s">
        <v>1703</v>
      </c>
      <c r="I220" s="73" t="s">
        <v>1732</v>
      </c>
      <c r="J220" s="73" t="s">
        <v>2018</v>
      </c>
      <c r="K220">
        <v>2</v>
      </c>
      <c r="L220">
        <v>0</v>
      </c>
      <c r="M220">
        <v>0</v>
      </c>
      <c r="N220">
        <v>0</v>
      </c>
      <c r="O220">
        <v>0</v>
      </c>
      <c r="P220">
        <v>0</v>
      </c>
      <c r="Q220">
        <v>0</v>
      </c>
      <c r="R220">
        <v>587000</v>
      </c>
      <c r="S220">
        <v>1300000</v>
      </c>
      <c r="T220">
        <v>0</v>
      </c>
      <c r="U220">
        <v>528000</v>
      </c>
      <c r="V220">
        <v>650000</v>
      </c>
      <c r="W220">
        <v>0</v>
      </c>
      <c r="X220">
        <v>3</v>
      </c>
      <c r="Y220">
        <v>0</v>
      </c>
      <c r="Z220">
        <v>0</v>
      </c>
      <c r="AA220">
        <v>0</v>
      </c>
      <c r="AB220">
        <v>0</v>
      </c>
      <c r="AC220">
        <v>2</v>
      </c>
      <c r="AD220">
        <v>0</v>
      </c>
      <c r="AE220">
        <v>0</v>
      </c>
      <c r="AF220">
        <v>0</v>
      </c>
      <c r="AG220">
        <v>0</v>
      </c>
    </row>
    <row r="221" spans="1:33">
      <c r="A221" s="73">
        <v>220</v>
      </c>
      <c r="B221" s="73" t="s">
        <v>2019</v>
      </c>
      <c r="C221" s="73" t="s">
        <v>2020</v>
      </c>
      <c r="D221" s="73" t="s">
        <v>990</v>
      </c>
      <c r="E221" s="73" t="s">
        <v>985</v>
      </c>
      <c r="F221">
        <v>6</v>
      </c>
      <c r="G221" s="73" t="s">
        <v>1779</v>
      </c>
      <c r="H221" s="73" t="s">
        <v>1703</v>
      </c>
      <c r="I221" s="73" t="s">
        <v>1732</v>
      </c>
      <c r="J221" s="73" t="s">
        <v>2021</v>
      </c>
      <c r="K221">
        <v>174</v>
      </c>
      <c r="L221">
        <v>174</v>
      </c>
      <c r="M221">
        <v>0</v>
      </c>
      <c r="N221">
        <v>174</v>
      </c>
      <c r="O221">
        <v>72</v>
      </c>
      <c r="P221">
        <v>62.333333332999999</v>
      </c>
      <c r="Q221">
        <v>32</v>
      </c>
      <c r="R221">
        <v>111000</v>
      </c>
      <c r="S221">
        <v>244000</v>
      </c>
      <c r="T221">
        <v>0</v>
      </c>
      <c r="U221">
        <v>100000</v>
      </c>
      <c r="V221">
        <v>115000</v>
      </c>
      <c r="W221">
        <v>0</v>
      </c>
      <c r="X221">
        <v>360</v>
      </c>
      <c r="Y221">
        <v>174</v>
      </c>
      <c r="Z221">
        <v>0</v>
      </c>
      <c r="AA221">
        <v>0</v>
      </c>
      <c r="AB221">
        <v>0</v>
      </c>
      <c r="AC221">
        <v>0</v>
      </c>
      <c r="AD221">
        <v>0</v>
      </c>
      <c r="AE221">
        <v>0</v>
      </c>
      <c r="AF221">
        <v>0</v>
      </c>
      <c r="AG221">
        <v>0</v>
      </c>
    </row>
    <row r="222" spans="1:33">
      <c r="A222" s="73">
        <v>221</v>
      </c>
      <c r="B222" s="73" t="s">
        <v>2022</v>
      </c>
      <c r="C222" s="73" t="s">
        <v>2023</v>
      </c>
      <c r="D222" s="73" t="s">
        <v>990</v>
      </c>
      <c r="E222" s="73" t="s">
        <v>985</v>
      </c>
      <c r="F222">
        <v>6</v>
      </c>
      <c r="G222" s="73" t="s">
        <v>1779</v>
      </c>
      <c r="H222" s="73" t="s">
        <v>1703</v>
      </c>
      <c r="I222" s="73" t="s">
        <v>1732</v>
      </c>
      <c r="J222" s="73" t="s">
        <v>2024</v>
      </c>
      <c r="K222">
        <v>73</v>
      </c>
      <c r="L222">
        <v>0</v>
      </c>
      <c r="M222">
        <v>0</v>
      </c>
      <c r="N222">
        <v>0</v>
      </c>
      <c r="O222">
        <v>0</v>
      </c>
      <c r="P222">
        <v>0</v>
      </c>
      <c r="Q222">
        <v>0</v>
      </c>
      <c r="R222">
        <v>100000</v>
      </c>
      <c r="S222">
        <v>220000</v>
      </c>
      <c r="T222">
        <v>0</v>
      </c>
      <c r="U222">
        <v>0</v>
      </c>
      <c r="V222">
        <v>135000</v>
      </c>
      <c r="W222">
        <v>0</v>
      </c>
      <c r="X222">
        <v>0</v>
      </c>
      <c r="Y222">
        <v>0</v>
      </c>
      <c r="Z222">
        <v>0</v>
      </c>
      <c r="AA222">
        <v>0</v>
      </c>
      <c r="AB222">
        <v>0</v>
      </c>
      <c r="AC222">
        <v>73</v>
      </c>
      <c r="AD222">
        <v>0</v>
      </c>
      <c r="AE222">
        <v>0</v>
      </c>
      <c r="AF222">
        <v>0</v>
      </c>
      <c r="AG222">
        <v>0</v>
      </c>
    </row>
    <row r="223" spans="1:33">
      <c r="A223" s="73">
        <v>222</v>
      </c>
      <c r="B223" s="73" t="s">
        <v>2025</v>
      </c>
      <c r="C223" s="73" t="s">
        <v>1080</v>
      </c>
      <c r="D223" s="73" t="s">
        <v>990</v>
      </c>
      <c r="E223" s="73" t="s">
        <v>985</v>
      </c>
      <c r="F223">
        <v>6</v>
      </c>
      <c r="G223" s="73" t="s">
        <v>1806</v>
      </c>
      <c r="H223" s="73" t="s">
        <v>1703</v>
      </c>
      <c r="I223" s="73" t="s">
        <v>1732</v>
      </c>
      <c r="J223" s="73" t="s">
        <v>1440</v>
      </c>
      <c r="K223">
        <v>12</v>
      </c>
      <c r="L223">
        <v>0</v>
      </c>
      <c r="M223">
        <v>0</v>
      </c>
      <c r="N223">
        <v>0</v>
      </c>
      <c r="O223">
        <v>0</v>
      </c>
      <c r="P223">
        <v>0</v>
      </c>
      <c r="Q223">
        <v>0</v>
      </c>
      <c r="R223">
        <v>201000</v>
      </c>
      <c r="S223">
        <v>440000</v>
      </c>
      <c r="T223">
        <v>0</v>
      </c>
      <c r="U223">
        <v>181000</v>
      </c>
      <c r="V223">
        <v>220000</v>
      </c>
      <c r="W223">
        <v>0</v>
      </c>
      <c r="X223">
        <v>0</v>
      </c>
      <c r="Y223">
        <v>0</v>
      </c>
      <c r="Z223">
        <v>0</v>
      </c>
      <c r="AA223">
        <v>0</v>
      </c>
      <c r="AB223">
        <v>0</v>
      </c>
      <c r="AC223">
        <v>12</v>
      </c>
      <c r="AD223">
        <v>0</v>
      </c>
      <c r="AE223">
        <v>0</v>
      </c>
      <c r="AF223">
        <v>0</v>
      </c>
      <c r="AG223">
        <v>0</v>
      </c>
    </row>
    <row r="224" spans="1:33">
      <c r="A224" s="73">
        <v>223</v>
      </c>
      <c r="B224" s="73" t="s">
        <v>1081</v>
      </c>
      <c r="C224" s="73" t="s">
        <v>1080</v>
      </c>
      <c r="D224" s="73" t="s">
        <v>990</v>
      </c>
      <c r="E224" s="73" t="s">
        <v>985</v>
      </c>
      <c r="F224">
        <v>6</v>
      </c>
      <c r="G224" s="73" t="s">
        <v>1731</v>
      </c>
      <c r="H224" s="73" t="s">
        <v>1703</v>
      </c>
      <c r="I224" s="73" t="s">
        <v>1732</v>
      </c>
      <c r="J224" s="73" t="s">
        <v>1440</v>
      </c>
      <c r="K224">
        <v>1</v>
      </c>
      <c r="L224">
        <v>1</v>
      </c>
      <c r="M224">
        <v>0</v>
      </c>
      <c r="N224">
        <v>1</v>
      </c>
      <c r="O224">
        <v>0</v>
      </c>
      <c r="P224">
        <v>0</v>
      </c>
      <c r="Q224">
        <v>16.083333332999999</v>
      </c>
      <c r="R224">
        <v>201000</v>
      </c>
      <c r="S224">
        <v>440000</v>
      </c>
      <c r="T224">
        <v>0</v>
      </c>
      <c r="U224">
        <v>181000</v>
      </c>
      <c r="V224">
        <v>220000</v>
      </c>
      <c r="W224">
        <v>0</v>
      </c>
      <c r="X224">
        <v>0</v>
      </c>
      <c r="Y224">
        <v>1</v>
      </c>
      <c r="Z224">
        <v>0</v>
      </c>
      <c r="AA224">
        <v>0</v>
      </c>
      <c r="AB224">
        <v>0</v>
      </c>
      <c r="AC224">
        <v>0</v>
      </c>
      <c r="AD224">
        <v>0</v>
      </c>
      <c r="AE224">
        <v>0</v>
      </c>
      <c r="AF224">
        <v>0</v>
      </c>
      <c r="AG224">
        <v>0</v>
      </c>
    </row>
    <row r="225" spans="1:33">
      <c r="A225" s="73">
        <v>224</v>
      </c>
      <c r="B225" s="73" t="s">
        <v>1082</v>
      </c>
      <c r="C225" s="73" t="s">
        <v>1080</v>
      </c>
      <c r="D225" s="73" t="s">
        <v>990</v>
      </c>
      <c r="E225" s="73" t="s">
        <v>985</v>
      </c>
      <c r="F225">
        <v>6</v>
      </c>
      <c r="G225" s="73" t="s">
        <v>1683</v>
      </c>
      <c r="H225" s="73" t="s">
        <v>1703</v>
      </c>
      <c r="I225" s="73" t="s">
        <v>1732</v>
      </c>
      <c r="J225" s="73" t="s">
        <v>1440</v>
      </c>
      <c r="K225">
        <v>103</v>
      </c>
      <c r="L225">
        <v>91</v>
      </c>
      <c r="M225">
        <v>0</v>
      </c>
      <c r="N225">
        <v>91</v>
      </c>
      <c r="O225">
        <v>61</v>
      </c>
      <c r="P225">
        <v>55.666666665999998</v>
      </c>
      <c r="Q225">
        <v>13.916666665999999</v>
      </c>
      <c r="R225">
        <v>201000</v>
      </c>
      <c r="S225">
        <v>440000</v>
      </c>
      <c r="T225">
        <v>141000</v>
      </c>
      <c r="U225">
        <v>181000</v>
      </c>
      <c r="V225">
        <v>220000</v>
      </c>
      <c r="W225">
        <v>336</v>
      </c>
      <c r="X225">
        <v>336</v>
      </c>
      <c r="Y225">
        <v>91</v>
      </c>
      <c r="Z225">
        <v>0</v>
      </c>
      <c r="AA225">
        <v>0</v>
      </c>
      <c r="AB225">
        <v>0</v>
      </c>
      <c r="AC225">
        <v>12</v>
      </c>
      <c r="AD225">
        <v>0</v>
      </c>
      <c r="AE225">
        <v>0</v>
      </c>
      <c r="AF225">
        <v>0</v>
      </c>
      <c r="AG225">
        <v>0</v>
      </c>
    </row>
    <row r="226" spans="1:33">
      <c r="A226" s="73">
        <v>225</v>
      </c>
      <c r="B226" s="73" t="s">
        <v>2026</v>
      </c>
      <c r="C226" s="73" t="s">
        <v>2027</v>
      </c>
      <c r="D226" s="73" t="s">
        <v>1044</v>
      </c>
      <c r="E226" s="73" t="s">
        <v>985</v>
      </c>
      <c r="F226">
        <v>1</v>
      </c>
      <c r="G226" s="73" t="s">
        <v>1806</v>
      </c>
      <c r="H226" s="73" t="s">
        <v>1703</v>
      </c>
      <c r="I226" s="73" t="s">
        <v>1732</v>
      </c>
      <c r="J226" s="73" t="s">
        <v>2028</v>
      </c>
      <c r="K226">
        <v>0</v>
      </c>
      <c r="L226">
        <v>0</v>
      </c>
      <c r="M226">
        <v>0</v>
      </c>
      <c r="N226">
        <v>0</v>
      </c>
      <c r="O226">
        <v>0</v>
      </c>
      <c r="P226">
        <v>0</v>
      </c>
      <c r="Q226">
        <v>0</v>
      </c>
      <c r="R226">
        <v>520000</v>
      </c>
      <c r="S226">
        <v>1140000</v>
      </c>
      <c r="T226">
        <v>416000</v>
      </c>
      <c r="U226">
        <v>468000</v>
      </c>
      <c r="V226">
        <v>570000</v>
      </c>
      <c r="W226">
        <v>2</v>
      </c>
      <c r="X226">
        <v>4</v>
      </c>
      <c r="Y226">
        <v>0</v>
      </c>
      <c r="Z226">
        <v>0</v>
      </c>
      <c r="AA226">
        <v>0</v>
      </c>
      <c r="AB226">
        <v>0</v>
      </c>
      <c r="AC226">
        <v>0</v>
      </c>
      <c r="AD226">
        <v>0</v>
      </c>
      <c r="AE226">
        <v>0</v>
      </c>
      <c r="AF226">
        <v>0</v>
      </c>
      <c r="AG226">
        <v>0</v>
      </c>
    </row>
    <row r="227" spans="1:33">
      <c r="A227" s="73">
        <v>226</v>
      </c>
      <c r="B227" s="73" t="s">
        <v>2029</v>
      </c>
      <c r="C227" s="73" t="s">
        <v>2030</v>
      </c>
      <c r="D227" s="73" t="s">
        <v>1044</v>
      </c>
      <c r="E227" s="73" t="s">
        <v>985</v>
      </c>
      <c r="F227">
        <v>1</v>
      </c>
      <c r="G227" s="73" t="s">
        <v>1806</v>
      </c>
      <c r="H227" s="73" t="s">
        <v>1703</v>
      </c>
      <c r="I227" s="73" t="s">
        <v>1732</v>
      </c>
      <c r="J227" s="73" t="s">
        <v>2028</v>
      </c>
      <c r="K227">
        <v>0</v>
      </c>
      <c r="L227">
        <v>0</v>
      </c>
      <c r="M227">
        <v>0</v>
      </c>
      <c r="N227">
        <v>0</v>
      </c>
      <c r="O227">
        <v>0</v>
      </c>
      <c r="P227">
        <v>0</v>
      </c>
      <c r="Q227">
        <v>0</v>
      </c>
      <c r="R227">
        <v>550000</v>
      </c>
      <c r="S227">
        <v>1220000</v>
      </c>
      <c r="T227">
        <v>440000</v>
      </c>
      <c r="U227">
        <v>495000</v>
      </c>
      <c r="V227">
        <v>610000</v>
      </c>
      <c r="W227">
        <v>3</v>
      </c>
      <c r="X227">
        <v>6</v>
      </c>
      <c r="Y227">
        <v>0</v>
      </c>
      <c r="Z227">
        <v>0</v>
      </c>
      <c r="AA227">
        <v>0</v>
      </c>
      <c r="AB227">
        <v>0</v>
      </c>
      <c r="AC227">
        <v>0</v>
      </c>
      <c r="AD227">
        <v>0</v>
      </c>
      <c r="AE227">
        <v>0</v>
      </c>
      <c r="AF227">
        <v>0</v>
      </c>
      <c r="AG227">
        <v>0</v>
      </c>
    </row>
    <row r="228" spans="1:33">
      <c r="A228" s="73">
        <v>227</v>
      </c>
      <c r="B228" s="73" t="s">
        <v>2031</v>
      </c>
      <c r="C228" s="73" t="s">
        <v>1083</v>
      </c>
      <c r="D228" s="73" t="s">
        <v>990</v>
      </c>
      <c r="E228" s="73" t="s">
        <v>985</v>
      </c>
      <c r="F228">
        <v>6</v>
      </c>
      <c r="G228" s="73" t="s">
        <v>1806</v>
      </c>
      <c r="H228" s="73" t="s">
        <v>1703</v>
      </c>
      <c r="I228" s="73" t="s">
        <v>1732</v>
      </c>
      <c r="J228" s="73" t="s">
        <v>1441</v>
      </c>
      <c r="K228">
        <v>12</v>
      </c>
      <c r="L228">
        <v>0</v>
      </c>
      <c r="M228">
        <v>0</v>
      </c>
      <c r="N228">
        <v>0</v>
      </c>
      <c r="O228">
        <v>0</v>
      </c>
      <c r="P228">
        <v>0</v>
      </c>
      <c r="Q228">
        <v>0</v>
      </c>
      <c r="R228">
        <v>201000</v>
      </c>
      <c r="S228">
        <v>440000</v>
      </c>
      <c r="T228">
        <v>0</v>
      </c>
      <c r="U228">
        <v>181000</v>
      </c>
      <c r="V228">
        <v>220000</v>
      </c>
      <c r="W228">
        <v>0</v>
      </c>
      <c r="X228">
        <v>0</v>
      </c>
      <c r="Y228">
        <v>0</v>
      </c>
      <c r="Z228">
        <v>0</v>
      </c>
      <c r="AA228">
        <v>0</v>
      </c>
      <c r="AB228">
        <v>12</v>
      </c>
      <c r="AC228">
        <v>0</v>
      </c>
      <c r="AD228">
        <v>0</v>
      </c>
      <c r="AE228">
        <v>0</v>
      </c>
      <c r="AF228">
        <v>0</v>
      </c>
      <c r="AG228">
        <v>0</v>
      </c>
    </row>
    <row r="229" spans="1:33">
      <c r="A229" s="73">
        <v>228</v>
      </c>
      <c r="B229" s="73" t="s">
        <v>1084</v>
      </c>
      <c r="C229" s="73" t="s">
        <v>1083</v>
      </c>
      <c r="D229" s="73" t="s">
        <v>990</v>
      </c>
      <c r="E229" s="73" t="s">
        <v>985</v>
      </c>
      <c r="F229">
        <v>6</v>
      </c>
      <c r="G229" s="73" t="s">
        <v>1731</v>
      </c>
      <c r="H229" s="73" t="s">
        <v>1703</v>
      </c>
      <c r="I229" s="73" t="s">
        <v>1732</v>
      </c>
      <c r="J229" s="73" t="s">
        <v>1441</v>
      </c>
      <c r="K229">
        <v>3</v>
      </c>
      <c r="L229">
        <v>3</v>
      </c>
      <c r="M229">
        <v>0</v>
      </c>
      <c r="N229">
        <v>3</v>
      </c>
      <c r="O229">
        <v>0</v>
      </c>
      <c r="P229">
        <v>0</v>
      </c>
      <c r="Q229">
        <v>16</v>
      </c>
      <c r="R229">
        <v>201000</v>
      </c>
      <c r="S229">
        <v>440000</v>
      </c>
      <c r="T229">
        <v>0</v>
      </c>
      <c r="U229">
        <v>181000</v>
      </c>
      <c r="V229">
        <v>220000</v>
      </c>
      <c r="W229">
        <v>0</v>
      </c>
      <c r="X229">
        <v>0</v>
      </c>
      <c r="Y229">
        <v>3</v>
      </c>
      <c r="Z229">
        <v>0</v>
      </c>
      <c r="AA229">
        <v>0</v>
      </c>
      <c r="AB229">
        <v>0</v>
      </c>
      <c r="AC229">
        <v>0</v>
      </c>
      <c r="AD229">
        <v>0</v>
      </c>
      <c r="AE229">
        <v>0</v>
      </c>
      <c r="AF229">
        <v>0</v>
      </c>
      <c r="AG229">
        <v>0</v>
      </c>
    </row>
    <row r="230" spans="1:33">
      <c r="A230" s="73">
        <v>229</v>
      </c>
      <c r="B230" s="73" t="s">
        <v>2032</v>
      </c>
      <c r="C230" s="73" t="s">
        <v>1083</v>
      </c>
      <c r="D230" s="73" t="s">
        <v>990</v>
      </c>
      <c r="E230" s="73" t="s">
        <v>985</v>
      </c>
      <c r="F230">
        <v>6</v>
      </c>
      <c r="G230" s="73" t="s">
        <v>1683</v>
      </c>
      <c r="H230" s="73" t="s">
        <v>1703</v>
      </c>
      <c r="I230" s="73" t="s">
        <v>1732</v>
      </c>
      <c r="J230" s="73" t="s">
        <v>1441</v>
      </c>
      <c r="K230">
        <v>6</v>
      </c>
      <c r="L230">
        <v>6</v>
      </c>
      <c r="M230">
        <v>0</v>
      </c>
      <c r="N230">
        <v>6</v>
      </c>
      <c r="O230">
        <v>24</v>
      </c>
      <c r="P230">
        <v>26</v>
      </c>
      <c r="Q230">
        <v>6.5</v>
      </c>
      <c r="R230">
        <v>201000</v>
      </c>
      <c r="S230">
        <v>440000</v>
      </c>
      <c r="T230">
        <v>0</v>
      </c>
      <c r="U230">
        <v>181000</v>
      </c>
      <c r="V230">
        <v>220000</v>
      </c>
      <c r="W230">
        <v>192</v>
      </c>
      <c r="X230">
        <v>84</v>
      </c>
      <c r="Y230">
        <v>6</v>
      </c>
      <c r="Z230">
        <v>0</v>
      </c>
      <c r="AA230">
        <v>0</v>
      </c>
      <c r="AB230">
        <v>0</v>
      </c>
      <c r="AC230">
        <v>0</v>
      </c>
      <c r="AD230">
        <v>0</v>
      </c>
      <c r="AE230">
        <v>0</v>
      </c>
      <c r="AF230">
        <v>0</v>
      </c>
      <c r="AG230">
        <v>0</v>
      </c>
    </row>
    <row r="231" spans="1:33">
      <c r="A231" s="73">
        <v>230</v>
      </c>
      <c r="B231" s="73" t="s">
        <v>2033</v>
      </c>
      <c r="C231" s="73" t="s">
        <v>2034</v>
      </c>
      <c r="D231" s="73" t="s">
        <v>990</v>
      </c>
      <c r="E231" s="73" t="s">
        <v>985</v>
      </c>
      <c r="F231">
        <v>6</v>
      </c>
      <c r="G231" s="73" t="s">
        <v>1776</v>
      </c>
      <c r="H231" s="73" t="s">
        <v>1703</v>
      </c>
      <c r="I231" s="73" t="s">
        <v>1732</v>
      </c>
      <c r="J231" s="73" t="s">
        <v>2035</v>
      </c>
      <c r="K231">
        <v>254</v>
      </c>
      <c r="L231">
        <v>230</v>
      </c>
      <c r="M231">
        <v>0</v>
      </c>
      <c r="N231">
        <v>230</v>
      </c>
      <c r="O231">
        <v>1</v>
      </c>
      <c r="P231">
        <v>0.33333333300000001</v>
      </c>
      <c r="Q231">
        <v>0.66666666600000002</v>
      </c>
      <c r="R231">
        <v>410000</v>
      </c>
      <c r="S231">
        <v>920000</v>
      </c>
      <c r="T231">
        <v>275000</v>
      </c>
      <c r="U231">
        <v>369000</v>
      </c>
      <c r="V231">
        <v>420000</v>
      </c>
      <c r="W231">
        <v>0</v>
      </c>
      <c r="X231">
        <v>0</v>
      </c>
      <c r="Y231">
        <v>230</v>
      </c>
      <c r="Z231">
        <v>0</v>
      </c>
      <c r="AA231">
        <v>0</v>
      </c>
      <c r="AB231">
        <v>0</v>
      </c>
      <c r="AC231">
        <v>24</v>
      </c>
      <c r="AD231">
        <v>0</v>
      </c>
      <c r="AE231">
        <v>0</v>
      </c>
      <c r="AF231">
        <v>0</v>
      </c>
      <c r="AG231">
        <v>0</v>
      </c>
    </row>
    <row r="232" spans="1:33">
      <c r="A232" s="73">
        <v>231</v>
      </c>
      <c r="B232" s="73" t="s">
        <v>3240</v>
      </c>
      <c r="C232" s="73" t="s">
        <v>2034</v>
      </c>
      <c r="D232" s="73" t="s">
        <v>990</v>
      </c>
      <c r="E232" s="73" t="s">
        <v>985</v>
      </c>
      <c r="F232">
        <v>1</v>
      </c>
      <c r="G232" s="73" t="s">
        <v>1837</v>
      </c>
      <c r="H232" s="73" t="s">
        <v>1703</v>
      </c>
      <c r="I232" s="73" t="s">
        <v>1732</v>
      </c>
      <c r="J232" s="73" t="s">
        <v>2035</v>
      </c>
      <c r="K232">
        <v>0</v>
      </c>
      <c r="L232">
        <v>0</v>
      </c>
      <c r="M232">
        <v>0</v>
      </c>
      <c r="N232">
        <v>0</v>
      </c>
      <c r="O232">
        <v>0</v>
      </c>
      <c r="P232">
        <v>0</v>
      </c>
      <c r="Q232">
        <v>0</v>
      </c>
      <c r="R232">
        <v>0</v>
      </c>
      <c r="S232">
        <v>0</v>
      </c>
      <c r="T232">
        <v>0</v>
      </c>
      <c r="U232">
        <v>0</v>
      </c>
      <c r="V232">
        <v>0</v>
      </c>
      <c r="W232">
        <v>6</v>
      </c>
      <c r="X232">
        <v>0</v>
      </c>
      <c r="Y232">
        <v>0</v>
      </c>
      <c r="Z232">
        <v>0</v>
      </c>
      <c r="AA232">
        <v>0</v>
      </c>
      <c r="AB232">
        <v>0</v>
      </c>
      <c r="AC232">
        <v>0</v>
      </c>
      <c r="AD232">
        <v>0</v>
      </c>
      <c r="AE232">
        <v>0</v>
      </c>
      <c r="AF232">
        <v>0</v>
      </c>
      <c r="AG232">
        <v>0</v>
      </c>
    </row>
    <row r="233" spans="1:33">
      <c r="A233" s="73">
        <v>232</v>
      </c>
      <c r="B233" s="73" t="s">
        <v>1085</v>
      </c>
      <c r="C233" s="73" t="s">
        <v>1086</v>
      </c>
      <c r="D233" s="73" t="s">
        <v>990</v>
      </c>
      <c r="E233" s="73" t="s">
        <v>985</v>
      </c>
      <c r="F233">
        <v>3</v>
      </c>
      <c r="G233" s="73" t="s">
        <v>1811</v>
      </c>
      <c r="H233" s="73" t="s">
        <v>1703</v>
      </c>
      <c r="I233" s="73" t="s">
        <v>1732</v>
      </c>
      <c r="J233" s="73" t="s">
        <v>1442</v>
      </c>
      <c r="K233">
        <v>264</v>
      </c>
      <c r="L233">
        <v>240</v>
      </c>
      <c r="M233">
        <v>0</v>
      </c>
      <c r="N233">
        <v>240</v>
      </c>
      <c r="O233">
        <v>19</v>
      </c>
      <c r="P233">
        <v>15.666666665999999</v>
      </c>
      <c r="Q233">
        <v>6.3333333329999997</v>
      </c>
      <c r="R233">
        <v>410000</v>
      </c>
      <c r="S233">
        <v>920000</v>
      </c>
      <c r="T233">
        <v>287000</v>
      </c>
      <c r="U233">
        <v>369000</v>
      </c>
      <c r="V233">
        <v>400000</v>
      </c>
      <c r="W233">
        <v>0</v>
      </c>
      <c r="X233">
        <v>0</v>
      </c>
      <c r="Y233">
        <v>240</v>
      </c>
      <c r="Z233">
        <v>0</v>
      </c>
      <c r="AA233">
        <v>0</v>
      </c>
      <c r="AB233">
        <v>0</v>
      </c>
      <c r="AC233">
        <v>24</v>
      </c>
      <c r="AD233">
        <v>0</v>
      </c>
      <c r="AE233">
        <v>0</v>
      </c>
      <c r="AF233">
        <v>0</v>
      </c>
      <c r="AG233">
        <v>0</v>
      </c>
    </row>
    <row r="234" spans="1:33">
      <c r="A234" s="73">
        <v>233</v>
      </c>
      <c r="B234" s="73" t="s">
        <v>2036</v>
      </c>
      <c r="C234" s="73" t="s">
        <v>1086</v>
      </c>
      <c r="D234" s="73" t="s">
        <v>990</v>
      </c>
      <c r="E234" s="73" t="s">
        <v>985</v>
      </c>
      <c r="F234">
        <v>3</v>
      </c>
      <c r="G234" s="73" t="s">
        <v>1776</v>
      </c>
      <c r="H234" s="73" t="s">
        <v>1703</v>
      </c>
      <c r="I234" s="73" t="s">
        <v>1732</v>
      </c>
      <c r="J234" s="73" t="s">
        <v>2035</v>
      </c>
      <c r="K234">
        <v>96</v>
      </c>
      <c r="L234">
        <v>72</v>
      </c>
      <c r="M234">
        <v>3</v>
      </c>
      <c r="N234">
        <v>69</v>
      </c>
      <c r="O234">
        <v>0</v>
      </c>
      <c r="P234">
        <v>1</v>
      </c>
      <c r="Q234">
        <v>0.5</v>
      </c>
      <c r="R234">
        <v>410000</v>
      </c>
      <c r="S234">
        <v>920000</v>
      </c>
      <c r="T234">
        <v>328000</v>
      </c>
      <c r="U234">
        <v>369000</v>
      </c>
      <c r="V234">
        <v>420000</v>
      </c>
      <c r="W234">
        <v>0</v>
      </c>
      <c r="X234">
        <v>0</v>
      </c>
      <c r="Y234">
        <v>72</v>
      </c>
      <c r="Z234">
        <v>0</v>
      </c>
      <c r="AA234">
        <v>0</v>
      </c>
      <c r="AB234">
        <v>0</v>
      </c>
      <c r="AC234">
        <v>24</v>
      </c>
      <c r="AD234">
        <v>0</v>
      </c>
      <c r="AE234">
        <v>0</v>
      </c>
      <c r="AF234">
        <v>0</v>
      </c>
      <c r="AG234">
        <v>0</v>
      </c>
    </row>
    <row r="235" spans="1:33">
      <c r="A235" s="73">
        <v>234</v>
      </c>
      <c r="B235" s="73" t="s">
        <v>2037</v>
      </c>
      <c r="C235" s="73" t="s">
        <v>2038</v>
      </c>
      <c r="D235" s="73" t="s">
        <v>990</v>
      </c>
      <c r="E235" s="73" t="s">
        <v>985</v>
      </c>
      <c r="F235">
        <v>6</v>
      </c>
      <c r="G235" s="73" t="s">
        <v>1779</v>
      </c>
      <c r="H235" s="73" t="s">
        <v>1703</v>
      </c>
      <c r="I235" s="73" t="s">
        <v>1732</v>
      </c>
      <c r="J235" s="73" t="s">
        <v>2039</v>
      </c>
      <c r="K235">
        <v>259</v>
      </c>
      <c r="L235">
        <v>257</v>
      </c>
      <c r="M235">
        <v>3</v>
      </c>
      <c r="N235">
        <v>254</v>
      </c>
      <c r="O235">
        <v>148</v>
      </c>
      <c r="P235">
        <v>101.333333333</v>
      </c>
      <c r="Q235">
        <v>42.666666665999998</v>
      </c>
      <c r="R235">
        <v>165000</v>
      </c>
      <c r="S235">
        <v>364000</v>
      </c>
      <c r="T235">
        <v>100000</v>
      </c>
      <c r="U235">
        <v>149000</v>
      </c>
      <c r="V235">
        <v>145000</v>
      </c>
      <c r="W235">
        <v>-216</v>
      </c>
      <c r="X235">
        <v>642</v>
      </c>
      <c r="Y235">
        <v>257</v>
      </c>
      <c r="Z235">
        <v>1</v>
      </c>
      <c r="AA235">
        <v>0</v>
      </c>
      <c r="AB235">
        <v>0</v>
      </c>
      <c r="AC235">
        <v>0</v>
      </c>
      <c r="AD235">
        <v>0</v>
      </c>
      <c r="AE235">
        <v>0</v>
      </c>
      <c r="AF235">
        <v>1</v>
      </c>
      <c r="AG235">
        <v>0</v>
      </c>
    </row>
    <row r="236" spans="1:33">
      <c r="A236" s="73">
        <v>235</v>
      </c>
      <c r="B236" s="73" t="s">
        <v>2040</v>
      </c>
      <c r="C236" s="73" t="s">
        <v>2041</v>
      </c>
      <c r="D236" s="73" t="s">
        <v>1044</v>
      </c>
      <c r="E236" s="73" t="s">
        <v>985</v>
      </c>
      <c r="F236">
        <v>3</v>
      </c>
      <c r="G236" s="73" t="s">
        <v>1779</v>
      </c>
      <c r="H236" s="73" t="s">
        <v>1703</v>
      </c>
      <c r="I236" s="73" t="s">
        <v>1732</v>
      </c>
      <c r="J236" s="73" t="s">
        <v>2042</v>
      </c>
      <c r="K236">
        <v>0</v>
      </c>
      <c r="L236">
        <v>0</v>
      </c>
      <c r="M236">
        <v>0</v>
      </c>
      <c r="N236">
        <v>0</v>
      </c>
      <c r="O236">
        <v>0</v>
      </c>
      <c r="P236">
        <v>0</v>
      </c>
      <c r="Q236">
        <v>0.5</v>
      </c>
      <c r="R236">
        <v>350000</v>
      </c>
      <c r="S236">
        <v>780000</v>
      </c>
      <c r="T236">
        <v>0</v>
      </c>
      <c r="U236">
        <v>315000</v>
      </c>
      <c r="V236">
        <v>390000</v>
      </c>
      <c r="W236">
        <v>-6</v>
      </c>
      <c r="X236">
        <v>12</v>
      </c>
      <c r="Y236">
        <v>0</v>
      </c>
      <c r="Z236">
        <v>0</v>
      </c>
      <c r="AA236">
        <v>0</v>
      </c>
      <c r="AB236">
        <v>0</v>
      </c>
      <c r="AC236">
        <v>0</v>
      </c>
      <c r="AD236">
        <v>0</v>
      </c>
      <c r="AE236">
        <v>0</v>
      </c>
      <c r="AF236">
        <v>0</v>
      </c>
      <c r="AG236">
        <v>0</v>
      </c>
    </row>
    <row r="237" spans="1:33">
      <c r="A237" s="73">
        <v>236</v>
      </c>
      <c r="B237" s="73" t="s">
        <v>2043</v>
      </c>
      <c r="C237" s="73" t="s">
        <v>2044</v>
      </c>
      <c r="D237" s="73" t="s">
        <v>1001</v>
      </c>
      <c r="E237" s="73" t="s">
        <v>985</v>
      </c>
      <c r="F237">
        <v>12</v>
      </c>
      <c r="G237" s="73" t="s">
        <v>1779</v>
      </c>
      <c r="H237" s="73" t="s">
        <v>1703</v>
      </c>
      <c r="I237" s="73" t="s">
        <v>1732</v>
      </c>
      <c r="J237" s="73" t="s">
        <v>2045</v>
      </c>
      <c r="K237">
        <v>130</v>
      </c>
      <c r="L237">
        <v>130</v>
      </c>
      <c r="M237">
        <v>0</v>
      </c>
      <c r="N237">
        <v>130</v>
      </c>
      <c r="O237">
        <v>24</v>
      </c>
      <c r="P237">
        <v>9</v>
      </c>
      <c r="Q237">
        <v>2.75</v>
      </c>
      <c r="R237">
        <v>100000</v>
      </c>
      <c r="S237">
        <v>220000</v>
      </c>
      <c r="T237">
        <v>0</v>
      </c>
      <c r="U237">
        <v>90000</v>
      </c>
      <c r="V237">
        <v>110000</v>
      </c>
      <c r="W237">
        <v>0</v>
      </c>
      <c r="X237">
        <v>0</v>
      </c>
      <c r="Y237">
        <v>130</v>
      </c>
      <c r="Z237">
        <v>0</v>
      </c>
      <c r="AA237">
        <v>0</v>
      </c>
      <c r="AB237">
        <v>0</v>
      </c>
      <c r="AC237">
        <v>0</v>
      </c>
      <c r="AD237">
        <v>0</v>
      </c>
      <c r="AE237">
        <v>0</v>
      </c>
      <c r="AF237">
        <v>0</v>
      </c>
      <c r="AG237">
        <v>0</v>
      </c>
    </row>
    <row r="238" spans="1:33">
      <c r="A238" s="73">
        <v>237</v>
      </c>
      <c r="B238" s="73" t="s">
        <v>2046</v>
      </c>
      <c r="C238" s="73" t="s">
        <v>2047</v>
      </c>
      <c r="D238" s="73" t="s">
        <v>1073</v>
      </c>
      <c r="E238" s="73" t="s">
        <v>985</v>
      </c>
      <c r="F238">
        <v>1</v>
      </c>
      <c r="G238" s="73" t="s">
        <v>1779</v>
      </c>
      <c r="H238" s="73" t="s">
        <v>1703</v>
      </c>
      <c r="I238" s="73" t="s">
        <v>1732</v>
      </c>
      <c r="J238" s="73" t="s">
        <v>2048</v>
      </c>
      <c r="K238">
        <v>0</v>
      </c>
      <c r="L238">
        <v>0</v>
      </c>
      <c r="M238">
        <v>0</v>
      </c>
      <c r="N238">
        <v>0</v>
      </c>
      <c r="O238">
        <v>0</v>
      </c>
      <c r="P238">
        <v>0</v>
      </c>
      <c r="Q238">
        <v>0</v>
      </c>
      <c r="R238">
        <v>0</v>
      </c>
      <c r="S238">
        <v>0</v>
      </c>
      <c r="T238">
        <v>0</v>
      </c>
      <c r="U238">
        <v>0</v>
      </c>
      <c r="V238">
        <v>0</v>
      </c>
      <c r="W238">
        <v>0</v>
      </c>
      <c r="X238">
        <v>3</v>
      </c>
      <c r="Y238">
        <v>0</v>
      </c>
      <c r="Z238">
        <v>0</v>
      </c>
      <c r="AA238">
        <v>0</v>
      </c>
      <c r="AB238">
        <v>0</v>
      </c>
      <c r="AC238">
        <v>0</v>
      </c>
      <c r="AD238">
        <v>0</v>
      </c>
      <c r="AE238">
        <v>0</v>
      </c>
      <c r="AF238">
        <v>0</v>
      </c>
      <c r="AG238">
        <v>0</v>
      </c>
    </row>
    <row r="239" spans="1:33">
      <c r="A239" s="73">
        <v>238</v>
      </c>
      <c r="B239" s="73" t="s">
        <v>2049</v>
      </c>
      <c r="C239" s="73" t="s">
        <v>2050</v>
      </c>
      <c r="D239" s="73" t="s">
        <v>1073</v>
      </c>
      <c r="E239" s="73" t="s">
        <v>985</v>
      </c>
      <c r="F239">
        <v>1</v>
      </c>
      <c r="G239" s="73" t="s">
        <v>1779</v>
      </c>
      <c r="H239" s="73" t="s">
        <v>1703</v>
      </c>
      <c r="I239" s="73" t="s">
        <v>1732</v>
      </c>
      <c r="J239" s="73" t="s">
        <v>2048</v>
      </c>
      <c r="K239">
        <v>3</v>
      </c>
      <c r="L239">
        <v>3</v>
      </c>
      <c r="M239">
        <v>0</v>
      </c>
      <c r="N239">
        <v>3</v>
      </c>
      <c r="O239">
        <v>0</v>
      </c>
      <c r="P239">
        <v>0</v>
      </c>
      <c r="Q239">
        <v>0</v>
      </c>
      <c r="R239">
        <v>1100000</v>
      </c>
      <c r="S239">
        <v>2420000</v>
      </c>
      <c r="T239">
        <v>0</v>
      </c>
      <c r="U239">
        <v>990000</v>
      </c>
      <c r="V239">
        <v>1210000</v>
      </c>
      <c r="W239">
        <v>0</v>
      </c>
      <c r="X239">
        <v>0</v>
      </c>
      <c r="Y239">
        <v>3</v>
      </c>
      <c r="Z239">
        <v>0</v>
      </c>
      <c r="AA239">
        <v>0</v>
      </c>
      <c r="AB239">
        <v>0</v>
      </c>
      <c r="AC239">
        <v>0</v>
      </c>
      <c r="AD239">
        <v>0</v>
      </c>
      <c r="AE239">
        <v>0</v>
      </c>
      <c r="AF239">
        <v>0</v>
      </c>
      <c r="AG239">
        <v>0</v>
      </c>
    </row>
    <row r="240" spans="1:33">
      <c r="A240" s="73">
        <v>239</v>
      </c>
      <c r="B240" s="73" t="s">
        <v>2051</v>
      </c>
      <c r="C240" s="73" t="s">
        <v>2052</v>
      </c>
      <c r="D240" s="73" t="s">
        <v>990</v>
      </c>
      <c r="E240" s="73" t="s">
        <v>985</v>
      </c>
      <c r="F240">
        <v>6</v>
      </c>
      <c r="G240" s="73" t="s">
        <v>1779</v>
      </c>
      <c r="H240" s="73" t="s">
        <v>1703</v>
      </c>
      <c r="I240" s="73" t="s">
        <v>1732</v>
      </c>
      <c r="J240" s="73" t="s">
        <v>2053</v>
      </c>
      <c r="K240">
        <v>93</v>
      </c>
      <c r="L240">
        <v>57</v>
      </c>
      <c r="M240">
        <v>0</v>
      </c>
      <c r="N240">
        <v>57</v>
      </c>
      <c r="O240">
        <v>113</v>
      </c>
      <c r="P240">
        <v>40</v>
      </c>
      <c r="Q240">
        <v>11.25</v>
      </c>
      <c r="R240">
        <v>165000</v>
      </c>
      <c r="S240">
        <v>364000</v>
      </c>
      <c r="T240">
        <v>0</v>
      </c>
      <c r="U240">
        <v>149000</v>
      </c>
      <c r="V240">
        <v>182000</v>
      </c>
      <c r="W240">
        <v>0</v>
      </c>
      <c r="X240">
        <v>0</v>
      </c>
      <c r="Y240">
        <v>57</v>
      </c>
      <c r="Z240">
        <v>0</v>
      </c>
      <c r="AA240">
        <v>0</v>
      </c>
      <c r="AB240">
        <v>0</v>
      </c>
      <c r="AC240">
        <v>36</v>
      </c>
      <c r="AD240">
        <v>0</v>
      </c>
      <c r="AE240">
        <v>0</v>
      </c>
      <c r="AF240">
        <v>0</v>
      </c>
      <c r="AG240">
        <v>0</v>
      </c>
    </row>
    <row r="241" spans="1:33">
      <c r="A241" s="73">
        <v>240</v>
      </c>
      <c r="B241" s="73" t="s">
        <v>2054</v>
      </c>
      <c r="C241" s="73" t="s">
        <v>2055</v>
      </c>
      <c r="D241" s="73" t="s">
        <v>1001</v>
      </c>
      <c r="E241" s="73" t="s">
        <v>985</v>
      </c>
      <c r="F241">
        <v>1</v>
      </c>
      <c r="G241" s="73" t="s">
        <v>1779</v>
      </c>
      <c r="H241" s="73" t="s">
        <v>1703</v>
      </c>
      <c r="I241" s="73" t="s">
        <v>1732</v>
      </c>
      <c r="J241" s="73" t="s">
        <v>2045</v>
      </c>
      <c r="K241">
        <v>0</v>
      </c>
      <c r="L241">
        <v>0</v>
      </c>
      <c r="M241">
        <v>0</v>
      </c>
      <c r="N241">
        <v>0</v>
      </c>
      <c r="O241">
        <v>0</v>
      </c>
      <c r="P241">
        <v>0</v>
      </c>
      <c r="Q241">
        <v>0</v>
      </c>
      <c r="R241">
        <v>0</v>
      </c>
      <c r="S241">
        <v>0</v>
      </c>
      <c r="T241">
        <v>0</v>
      </c>
      <c r="U241">
        <v>0</v>
      </c>
      <c r="V241">
        <v>0</v>
      </c>
      <c r="W241">
        <v>0</v>
      </c>
      <c r="X241">
        <v>3</v>
      </c>
      <c r="Y241">
        <v>0</v>
      </c>
      <c r="Z241">
        <v>0</v>
      </c>
      <c r="AA241">
        <v>0</v>
      </c>
      <c r="AB241">
        <v>0</v>
      </c>
      <c r="AC241">
        <v>0</v>
      </c>
      <c r="AD241">
        <v>0</v>
      </c>
      <c r="AE241">
        <v>0</v>
      </c>
      <c r="AF241">
        <v>0</v>
      </c>
      <c r="AG241">
        <v>0</v>
      </c>
    </row>
    <row r="242" spans="1:33">
      <c r="A242" s="73">
        <v>241</v>
      </c>
      <c r="B242" s="73" t="s">
        <v>2056</v>
      </c>
      <c r="C242" s="73" t="s">
        <v>2057</v>
      </c>
      <c r="D242" s="73" t="s">
        <v>1044</v>
      </c>
      <c r="E242" s="73" t="s">
        <v>985</v>
      </c>
      <c r="F242">
        <v>1</v>
      </c>
      <c r="G242" s="73" t="s">
        <v>1779</v>
      </c>
      <c r="H242" s="73" t="s">
        <v>1703</v>
      </c>
      <c r="I242" s="73" t="s">
        <v>1732</v>
      </c>
      <c r="J242" s="73" t="s">
        <v>3057</v>
      </c>
      <c r="K242">
        <v>6</v>
      </c>
      <c r="L242">
        <v>4</v>
      </c>
      <c r="M242">
        <v>0</v>
      </c>
      <c r="N242">
        <v>4</v>
      </c>
      <c r="O242">
        <v>0</v>
      </c>
      <c r="P242">
        <v>0</v>
      </c>
      <c r="Q242">
        <v>0</v>
      </c>
      <c r="R242">
        <v>2600000</v>
      </c>
      <c r="S242">
        <v>5100000</v>
      </c>
      <c r="T242">
        <v>2210000</v>
      </c>
      <c r="U242">
        <v>0</v>
      </c>
      <c r="V242">
        <v>2900000</v>
      </c>
      <c r="W242">
        <v>0</v>
      </c>
      <c r="X242">
        <v>0</v>
      </c>
      <c r="Y242">
        <v>4</v>
      </c>
      <c r="Z242">
        <v>0</v>
      </c>
      <c r="AA242">
        <v>0</v>
      </c>
      <c r="AB242">
        <v>0</v>
      </c>
      <c r="AC242">
        <v>2</v>
      </c>
      <c r="AD242">
        <v>0</v>
      </c>
      <c r="AE242">
        <v>0</v>
      </c>
      <c r="AF242">
        <v>0</v>
      </c>
      <c r="AG242">
        <v>0</v>
      </c>
    </row>
    <row r="243" spans="1:33">
      <c r="A243" s="73">
        <v>242</v>
      </c>
      <c r="B243" s="73" t="s">
        <v>1087</v>
      </c>
      <c r="C243" s="73" t="s">
        <v>1088</v>
      </c>
      <c r="D243" s="73" t="s">
        <v>990</v>
      </c>
      <c r="E243" s="73" t="s">
        <v>985</v>
      </c>
      <c r="F243">
        <v>3</v>
      </c>
      <c r="G243" s="73" t="s">
        <v>1779</v>
      </c>
      <c r="H243" s="73" t="s">
        <v>1703</v>
      </c>
      <c r="I243" s="73" t="s">
        <v>1732</v>
      </c>
      <c r="J243" s="73" t="s">
        <v>1443</v>
      </c>
      <c r="K243">
        <v>12</v>
      </c>
      <c r="L243">
        <v>2</v>
      </c>
      <c r="M243">
        <v>0</v>
      </c>
      <c r="N243">
        <v>2</v>
      </c>
      <c r="O243">
        <v>0</v>
      </c>
      <c r="P243">
        <v>2.3333333330000001</v>
      </c>
      <c r="Q243">
        <v>2</v>
      </c>
      <c r="R243">
        <v>1080000</v>
      </c>
      <c r="S243">
        <v>2200000</v>
      </c>
      <c r="T243">
        <v>918000</v>
      </c>
      <c r="U243">
        <v>0</v>
      </c>
      <c r="V243">
        <v>1200000</v>
      </c>
      <c r="W243">
        <v>0</v>
      </c>
      <c r="X243">
        <v>0</v>
      </c>
      <c r="Y243">
        <v>2</v>
      </c>
      <c r="Z243">
        <v>0</v>
      </c>
      <c r="AA243">
        <v>0</v>
      </c>
      <c r="AB243">
        <v>0</v>
      </c>
      <c r="AC243">
        <v>10</v>
      </c>
      <c r="AD243">
        <v>0</v>
      </c>
      <c r="AE243">
        <v>0</v>
      </c>
      <c r="AF243">
        <v>0</v>
      </c>
      <c r="AG243">
        <v>0</v>
      </c>
    </row>
    <row r="244" spans="1:33">
      <c r="A244" s="73">
        <v>243</v>
      </c>
      <c r="B244" s="73" t="s">
        <v>2058</v>
      </c>
      <c r="C244" s="73" t="s">
        <v>2059</v>
      </c>
      <c r="D244" s="73" t="s">
        <v>981</v>
      </c>
      <c r="E244" s="73" t="s">
        <v>982</v>
      </c>
      <c r="F244">
        <v>3</v>
      </c>
      <c r="G244" s="73"/>
      <c r="H244" s="73"/>
      <c r="I244" s="73"/>
      <c r="J244" s="73"/>
      <c r="K244">
        <v>82</v>
      </c>
      <c r="L244">
        <v>82</v>
      </c>
      <c r="M244">
        <v>0</v>
      </c>
      <c r="N244">
        <v>82</v>
      </c>
      <c r="O244">
        <v>0</v>
      </c>
      <c r="P244">
        <v>0</v>
      </c>
      <c r="Q244">
        <v>0.75</v>
      </c>
      <c r="R244">
        <v>0</v>
      </c>
      <c r="S244">
        <v>0</v>
      </c>
      <c r="T244">
        <v>0</v>
      </c>
      <c r="U244">
        <v>0</v>
      </c>
      <c r="V244">
        <v>0</v>
      </c>
      <c r="W244">
        <v>0</v>
      </c>
      <c r="X244">
        <v>0</v>
      </c>
      <c r="Y244">
        <v>82</v>
      </c>
      <c r="Z244">
        <v>0</v>
      </c>
      <c r="AA244">
        <v>0</v>
      </c>
      <c r="AB244">
        <v>0</v>
      </c>
      <c r="AC244">
        <v>0</v>
      </c>
      <c r="AD244">
        <v>0</v>
      </c>
      <c r="AE244">
        <v>0</v>
      </c>
      <c r="AF244">
        <v>0</v>
      </c>
      <c r="AG244">
        <v>0</v>
      </c>
    </row>
    <row r="245" spans="1:33">
      <c r="A245" s="73">
        <v>244</v>
      </c>
      <c r="B245" s="73" t="s">
        <v>2060</v>
      </c>
      <c r="C245" s="73" t="s">
        <v>2061</v>
      </c>
      <c r="D245" s="73" t="s">
        <v>981</v>
      </c>
      <c r="E245" s="73" t="s">
        <v>982</v>
      </c>
      <c r="F245">
        <v>6</v>
      </c>
      <c r="G245" s="73"/>
      <c r="H245" s="73"/>
      <c r="I245" s="73"/>
      <c r="J245" s="73"/>
      <c r="K245">
        <v>1</v>
      </c>
      <c r="L245">
        <v>1</v>
      </c>
      <c r="M245">
        <v>0</v>
      </c>
      <c r="N245">
        <v>1</v>
      </c>
      <c r="O245">
        <v>0</v>
      </c>
      <c r="P245">
        <v>0</v>
      </c>
      <c r="Q245">
        <v>0</v>
      </c>
      <c r="R245">
        <v>0</v>
      </c>
      <c r="S245">
        <v>0</v>
      </c>
      <c r="T245">
        <v>0</v>
      </c>
      <c r="U245">
        <v>0</v>
      </c>
      <c r="V245">
        <v>0</v>
      </c>
      <c r="W245">
        <v>0</v>
      </c>
      <c r="X245">
        <v>0</v>
      </c>
      <c r="Y245">
        <v>1</v>
      </c>
      <c r="Z245">
        <v>0</v>
      </c>
      <c r="AA245">
        <v>0</v>
      </c>
      <c r="AB245">
        <v>0</v>
      </c>
      <c r="AC245">
        <v>0</v>
      </c>
      <c r="AD245">
        <v>0</v>
      </c>
      <c r="AE245">
        <v>0</v>
      </c>
      <c r="AF245">
        <v>0</v>
      </c>
      <c r="AG245">
        <v>0</v>
      </c>
    </row>
    <row r="246" spans="1:33">
      <c r="A246" s="73">
        <v>245</v>
      </c>
      <c r="B246" s="73" t="s">
        <v>2062</v>
      </c>
      <c r="C246" s="73" t="s">
        <v>2063</v>
      </c>
      <c r="D246" s="73" t="s">
        <v>981</v>
      </c>
      <c r="E246" s="73" t="s">
        <v>982</v>
      </c>
      <c r="F246">
        <v>1</v>
      </c>
      <c r="G246" s="73"/>
      <c r="H246" s="73"/>
      <c r="I246" s="73" t="s">
        <v>1056</v>
      </c>
      <c r="J246" s="73" t="s">
        <v>1056</v>
      </c>
      <c r="K246">
        <v>12</v>
      </c>
      <c r="L246">
        <v>12</v>
      </c>
      <c r="M246">
        <v>0</v>
      </c>
      <c r="N246">
        <v>12</v>
      </c>
      <c r="O246">
        <v>0</v>
      </c>
      <c r="P246">
        <v>0</v>
      </c>
      <c r="Q246">
        <v>0</v>
      </c>
      <c r="R246">
        <v>0</v>
      </c>
      <c r="S246">
        <v>0</v>
      </c>
      <c r="T246">
        <v>0</v>
      </c>
      <c r="U246">
        <v>0</v>
      </c>
      <c r="V246">
        <v>0</v>
      </c>
      <c r="W246">
        <v>0</v>
      </c>
      <c r="X246">
        <v>0</v>
      </c>
      <c r="Y246">
        <v>12</v>
      </c>
      <c r="Z246">
        <v>0</v>
      </c>
      <c r="AA246">
        <v>0</v>
      </c>
      <c r="AB246">
        <v>0</v>
      </c>
      <c r="AC246">
        <v>0</v>
      </c>
      <c r="AD246">
        <v>0</v>
      </c>
      <c r="AE246">
        <v>0</v>
      </c>
      <c r="AF246">
        <v>0</v>
      </c>
      <c r="AG246">
        <v>0</v>
      </c>
    </row>
    <row r="247" spans="1:33">
      <c r="A247" s="73">
        <v>246</v>
      </c>
      <c r="B247" s="73" t="s">
        <v>2064</v>
      </c>
      <c r="C247" s="73" t="s">
        <v>2065</v>
      </c>
      <c r="D247" s="73" t="s">
        <v>981</v>
      </c>
      <c r="E247" s="73" t="s">
        <v>982</v>
      </c>
      <c r="F247">
        <v>1</v>
      </c>
      <c r="G247" s="73"/>
      <c r="H247" s="73"/>
      <c r="I247" s="73"/>
      <c r="J247" s="73"/>
      <c r="K247">
        <v>29</v>
      </c>
      <c r="L247">
        <v>9</v>
      </c>
      <c r="M247">
        <v>0</v>
      </c>
      <c r="N247">
        <v>9</v>
      </c>
      <c r="O247">
        <v>0</v>
      </c>
      <c r="P247">
        <v>0</v>
      </c>
      <c r="Q247">
        <v>0</v>
      </c>
      <c r="R247">
        <v>0</v>
      </c>
      <c r="S247">
        <v>0</v>
      </c>
      <c r="T247">
        <v>0</v>
      </c>
      <c r="U247">
        <v>0</v>
      </c>
      <c r="V247">
        <v>0</v>
      </c>
      <c r="W247">
        <v>0</v>
      </c>
      <c r="X247">
        <v>0</v>
      </c>
      <c r="Y247">
        <v>9</v>
      </c>
      <c r="Z247">
        <v>0</v>
      </c>
      <c r="AA247">
        <v>0</v>
      </c>
      <c r="AB247">
        <v>0</v>
      </c>
      <c r="AC247">
        <v>20</v>
      </c>
      <c r="AD247">
        <v>0</v>
      </c>
      <c r="AE247">
        <v>0</v>
      </c>
      <c r="AF247">
        <v>0</v>
      </c>
      <c r="AG247">
        <v>0</v>
      </c>
    </row>
    <row r="248" spans="1:33">
      <c r="A248" s="73">
        <v>247</v>
      </c>
      <c r="B248" s="73" t="s">
        <v>2066</v>
      </c>
      <c r="C248" s="73" t="s">
        <v>2067</v>
      </c>
      <c r="D248" s="73" t="s">
        <v>981</v>
      </c>
      <c r="E248" s="73" t="s">
        <v>982</v>
      </c>
      <c r="F248">
        <v>9</v>
      </c>
      <c r="G248" s="73"/>
      <c r="H248" s="73"/>
      <c r="I248" s="73"/>
      <c r="J248" s="73"/>
      <c r="K248">
        <v>18</v>
      </c>
      <c r="L248">
        <v>13</v>
      </c>
      <c r="M248">
        <v>0</v>
      </c>
      <c r="N248">
        <v>13</v>
      </c>
      <c r="O248">
        <v>0</v>
      </c>
      <c r="P248">
        <v>0</v>
      </c>
      <c r="Q248">
        <v>0</v>
      </c>
      <c r="R248">
        <v>0</v>
      </c>
      <c r="S248">
        <v>0</v>
      </c>
      <c r="T248">
        <v>0</v>
      </c>
      <c r="U248">
        <v>0</v>
      </c>
      <c r="V248">
        <v>0</v>
      </c>
      <c r="W248">
        <v>0</v>
      </c>
      <c r="X248">
        <v>0</v>
      </c>
      <c r="Y248">
        <v>13</v>
      </c>
      <c r="Z248">
        <v>0</v>
      </c>
      <c r="AA248">
        <v>0</v>
      </c>
      <c r="AB248">
        <v>0</v>
      </c>
      <c r="AC248">
        <v>5</v>
      </c>
      <c r="AD248">
        <v>0</v>
      </c>
      <c r="AE248">
        <v>0</v>
      </c>
      <c r="AF248">
        <v>0</v>
      </c>
      <c r="AG248">
        <v>0</v>
      </c>
    </row>
    <row r="249" spans="1:33">
      <c r="A249" s="73">
        <v>248</v>
      </c>
      <c r="B249" s="73" t="s">
        <v>2068</v>
      </c>
      <c r="C249" s="73" t="s">
        <v>2069</v>
      </c>
      <c r="D249" s="73" t="s">
        <v>981</v>
      </c>
      <c r="E249" s="73" t="s">
        <v>982</v>
      </c>
      <c r="F249">
        <v>1</v>
      </c>
      <c r="G249" s="73"/>
      <c r="H249" s="73"/>
      <c r="I249" s="73"/>
      <c r="J249" s="73"/>
      <c r="K249">
        <v>1</v>
      </c>
      <c r="L249">
        <v>1</v>
      </c>
      <c r="M249">
        <v>0</v>
      </c>
      <c r="N249">
        <v>1</v>
      </c>
      <c r="O249">
        <v>0</v>
      </c>
      <c r="P249">
        <v>0</v>
      </c>
      <c r="Q249">
        <v>0</v>
      </c>
      <c r="R249">
        <v>0</v>
      </c>
      <c r="S249">
        <v>0</v>
      </c>
      <c r="T249">
        <v>0</v>
      </c>
      <c r="U249">
        <v>0</v>
      </c>
      <c r="V249">
        <v>0</v>
      </c>
      <c r="W249">
        <v>0</v>
      </c>
      <c r="X249">
        <v>0</v>
      </c>
      <c r="Y249">
        <v>1</v>
      </c>
      <c r="Z249">
        <v>0</v>
      </c>
      <c r="AA249">
        <v>0</v>
      </c>
      <c r="AB249">
        <v>0</v>
      </c>
      <c r="AC249">
        <v>0</v>
      </c>
      <c r="AD249">
        <v>0</v>
      </c>
      <c r="AE249">
        <v>0</v>
      </c>
      <c r="AF249">
        <v>0</v>
      </c>
      <c r="AG249">
        <v>0</v>
      </c>
    </row>
    <row r="250" spans="1:33">
      <c r="A250" s="73">
        <v>249</v>
      </c>
      <c r="B250" s="73" t="s">
        <v>2070</v>
      </c>
      <c r="C250" s="73" t="s">
        <v>2071</v>
      </c>
      <c r="D250" s="73" t="s">
        <v>981</v>
      </c>
      <c r="E250" s="73" t="s">
        <v>982</v>
      </c>
      <c r="F250">
        <v>1</v>
      </c>
      <c r="G250" s="73"/>
      <c r="H250" s="73"/>
      <c r="I250" s="73"/>
      <c r="J250" s="73"/>
      <c r="K250">
        <v>1</v>
      </c>
      <c r="L250">
        <v>1</v>
      </c>
      <c r="M250">
        <v>0</v>
      </c>
      <c r="N250">
        <v>1</v>
      </c>
      <c r="O250">
        <v>0</v>
      </c>
      <c r="P250">
        <v>0</v>
      </c>
      <c r="Q250">
        <v>0</v>
      </c>
      <c r="R250">
        <v>0</v>
      </c>
      <c r="S250">
        <v>0</v>
      </c>
      <c r="T250">
        <v>0</v>
      </c>
      <c r="U250">
        <v>0</v>
      </c>
      <c r="V250">
        <v>0</v>
      </c>
      <c r="W250">
        <v>0</v>
      </c>
      <c r="X250">
        <v>0</v>
      </c>
      <c r="Y250">
        <v>1</v>
      </c>
      <c r="Z250">
        <v>0</v>
      </c>
      <c r="AA250">
        <v>0</v>
      </c>
      <c r="AB250">
        <v>0</v>
      </c>
      <c r="AC250">
        <v>0</v>
      </c>
      <c r="AD250">
        <v>0</v>
      </c>
      <c r="AE250">
        <v>0</v>
      </c>
      <c r="AF250">
        <v>0</v>
      </c>
      <c r="AG250">
        <v>0</v>
      </c>
    </row>
    <row r="251" spans="1:33">
      <c r="A251" s="73">
        <v>250</v>
      </c>
      <c r="B251" s="73" t="s">
        <v>2072</v>
      </c>
      <c r="C251" s="73" t="s">
        <v>2073</v>
      </c>
      <c r="D251" s="73" t="s">
        <v>981</v>
      </c>
      <c r="E251" s="73" t="s">
        <v>982</v>
      </c>
      <c r="F251">
        <v>1</v>
      </c>
      <c r="G251" s="73"/>
      <c r="H251" s="73"/>
      <c r="I251" s="73" t="s">
        <v>1056</v>
      </c>
      <c r="J251" s="73" t="s">
        <v>1056</v>
      </c>
      <c r="K251">
        <v>6</v>
      </c>
      <c r="L251">
        <v>6</v>
      </c>
      <c r="M251">
        <v>0</v>
      </c>
      <c r="N251">
        <v>6</v>
      </c>
      <c r="O251">
        <v>0</v>
      </c>
      <c r="P251">
        <v>0</v>
      </c>
      <c r="Q251">
        <v>0</v>
      </c>
      <c r="R251">
        <v>0</v>
      </c>
      <c r="S251">
        <v>0</v>
      </c>
      <c r="T251">
        <v>0</v>
      </c>
      <c r="U251">
        <v>0</v>
      </c>
      <c r="V251">
        <v>0</v>
      </c>
      <c r="W251">
        <v>0</v>
      </c>
      <c r="X251">
        <v>0</v>
      </c>
      <c r="Y251">
        <v>6</v>
      </c>
      <c r="Z251">
        <v>0</v>
      </c>
      <c r="AA251">
        <v>0</v>
      </c>
      <c r="AB251">
        <v>0</v>
      </c>
      <c r="AC251">
        <v>0</v>
      </c>
      <c r="AD251">
        <v>0</v>
      </c>
      <c r="AE251">
        <v>0</v>
      </c>
      <c r="AF251">
        <v>0</v>
      </c>
      <c r="AG251">
        <v>0</v>
      </c>
    </row>
    <row r="252" spans="1:33">
      <c r="A252" s="73">
        <v>251</v>
      </c>
      <c r="B252" s="73" t="s">
        <v>2074</v>
      </c>
      <c r="C252" s="73" t="s">
        <v>2075</v>
      </c>
      <c r="D252" s="73" t="s">
        <v>981</v>
      </c>
      <c r="E252" s="73" t="s">
        <v>982</v>
      </c>
      <c r="F252">
        <v>15</v>
      </c>
      <c r="G252" s="73"/>
      <c r="H252" s="73"/>
      <c r="I252" s="73"/>
      <c r="J252" s="73"/>
      <c r="K252">
        <v>14</v>
      </c>
      <c r="L252">
        <v>11</v>
      </c>
      <c r="M252">
        <v>0</v>
      </c>
      <c r="N252">
        <v>11</v>
      </c>
      <c r="O252">
        <v>0</v>
      </c>
      <c r="P252">
        <v>0</v>
      </c>
      <c r="Q252">
        <v>0</v>
      </c>
      <c r="R252">
        <v>0</v>
      </c>
      <c r="S252">
        <v>0</v>
      </c>
      <c r="T252">
        <v>0</v>
      </c>
      <c r="U252">
        <v>0</v>
      </c>
      <c r="V252">
        <v>0</v>
      </c>
      <c r="W252">
        <v>0</v>
      </c>
      <c r="X252">
        <v>0</v>
      </c>
      <c r="Y252">
        <v>11</v>
      </c>
      <c r="Z252">
        <v>0</v>
      </c>
      <c r="AA252">
        <v>0</v>
      </c>
      <c r="AB252">
        <v>0</v>
      </c>
      <c r="AC252">
        <v>3</v>
      </c>
      <c r="AD252">
        <v>0</v>
      </c>
      <c r="AE252">
        <v>0</v>
      </c>
      <c r="AF252">
        <v>0</v>
      </c>
      <c r="AG252">
        <v>0</v>
      </c>
    </row>
    <row r="253" spans="1:33">
      <c r="A253" s="73">
        <v>252</v>
      </c>
      <c r="B253" s="73" t="s">
        <v>2076</v>
      </c>
      <c r="C253" s="73" t="s">
        <v>2077</v>
      </c>
      <c r="D253" s="73" t="s">
        <v>981</v>
      </c>
      <c r="E253" s="73" t="s">
        <v>982</v>
      </c>
      <c r="F253">
        <v>1</v>
      </c>
      <c r="G253" s="73"/>
      <c r="H253" s="73"/>
      <c r="I253" s="73"/>
      <c r="J253" s="73"/>
      <c r="K253">
        <v>3</v>
      </c>
      <c r="L253">
        <v>0</v>
      </c>
      <c r="M253">
        <v>0</v>
      </c>
      <c r="N253">
        <v>0</v>
      </c>
      <c r="O253">
        <v>0</v>
      </c>
      <c r="P253">
        <v>0</v>
      </c>
      <c r="Q253">
        <v>0</v>
      </c>
      <c r="R253">
        <v>0</v>
      </c>
      <c r="S253">
        <v>0</v>
      </c>
      <c r="T253">
        <v>0</v>
      </c>
      <c r="U253">
        <v>0</v>
      </c>
      <c r="V253">
        <v>0</v>
      </c>
      <c r="W253">
        <v>0</v>
      </c>
      <c r="X253">
        <v>0</v>
      </c>
      <c r="Y253">
        <v>0</v>
      </c>
      <c r="Z253">
        <v>0</v>
      </c>
      <c r="AA253">
        <v>0</v>
      </c>
      <c r="AB253">
        <v>0</v>
      </c>
      <c r="AC253">
        <v>3</v>
      </c>
      <c r="AD253">
        <v>0</v>
      </c>
      <c r="AE253">
        <v>0</v>
      </c>
      <c r="AF253">
        <v>0</v>
      </c>
      <c r="AG253">
        <v>0</v>
      </c>
    </row>
    <row r="254" spans="1:33">
      <c r="A254" s="73">
        <v>253</v>
      </c>
      <c r="B254" s="73" t="s">
        <v>2078</v>
      </c>
      <c r="C254" s="73" t="s">
        <v>2079</v>
      </c>
      <c r="D254" s="73" t="s">
        <v>981</v>
      </c>
      <c r="E254" s="73" t="s">
        <v>982</v>
      </c>
      <c r="F254">
        <v>1</v>
      </c>
      <c r="G254" s="73"/>
      <c r="H254" s="73"/>
      <c r="I254" s="73" t="s">
        <v>1056</v>
      </c>
      <c r="J254" s="73" t="s">
        <v>1056</v>
      </c>
      <c r="K254">
        <v>24</v>
      </c>
      <c r="L254">
        <v>24</v>
      </c>
      <c r="M254">
        <v>0</v>
      </c>
      <c r="N254">
        <v>24</v>
      </c>
      <c r="O254">
        <v>0</v>
      </c>
      <c r="P254">
        <v>0</v>
      </c>
      <c r="Q254">
        <v>0</v>
      </c>
      <c r="R254">
        <v>0</v>
      </c>
      <c r="S254">
        <v>0</v>
      </c>
      <c r="T254">
        <v>0</v>
      </c>
      <c r="U254">
        <v>0</v>
      </c>
      <c r="V254">
        <v>0</v>
      </c>
      <c r="W254">
        <v>0</v>
      </c>
      <c r="X254">
        <v>0</v>
      </c>
      <c r="Y254">
        <v>24</v>
      </c>
      <c r="Z254">
        <v>0</v>
      </c>
      <c r="AA254">
        <v>0</v>
      </c>
      <c r="AB254">
        <v>0</v>
      </c>
      <c r="AC254">
        <v>0</v>
      </c>
      <c r="AD254">
        <v>0</v>
      </c>
      <c r="AE254">
        <v>0</v>
      </c>
      <c r="AF254">
        <v>0</v>
      </c>
      <c r="AG254">
        <v>0</v>
      </c>
    </row>
    <row r="255" spans="1:33">
      <c r="A255" s="73">
        <v>254</v>
      </c>
      <c r="B255" s="73" t="s">
        <v>2080</v>
      </c>
      <c r="C255" s="73" t="s">
        <v>2081</v>
      </c>
      <c r="D255" s="73" t="s">
        <v>981</v>
      </c>
      <c r="E255" s="73" t="s">
        <v>982</v>
      </c>
      <c r="F255">
        <v>1</v>
      </c>
      <c r="G255" s="73"/>
      <c r="H255" s="73"/>
      <c r="I255" s="73"/>
      <c r="J255" s="73"/>
      <c r="K255">
        <v>10</v>
      </c>
      <c r="L255">
        <v>0</v>
      </c>
      <c r="M255">
        <v>0</v>
      </c>
      <c r="N255">
        <v>0</v>
      </c>
      <c r="O255">
        <v>0</v>
      </c>
      <c r="P255">
        <v>0</v>
      </c>
      <c r="Q255">
        <v>0</v>
      </c>
      <c r="R255">
        <v>0</v>
      </c>
      <c r="S255">
        <v>0</v>
      </c>
      <c r="T255">
        <v>0</v>
      </c>
      <c r="U255">
        <v>0</v>
      </c>
      <c r="V255">
        <v>0</v>
      </c>
      <c r="W255">
        <v>0</v>
      </c>
      <c r="X255">
        <v>0</v>
      </c>
      <c r="Y255">
        <v>0</v>
      </c>
      <c r="Z255">
        <v>0</v>
      </c>
      <c r="AA255">
        <v>0</v>
      </c>
      <c r="AB255">
        <v>0</v>
      </c>
      <c r="AC255">
        <v>10</v>
      </c>
      <c r="AD255">
        <v>0</v>
      </c>
      <c r="AE255">
        <v>0</v>
      </c>
      <c r="AF255">
        <v>0</v>
      </c>
      <c r="AG255">
        <v>0</v>
      </c>
    </row>
    <row r="256" spans="1:33">
      <c r="A256" s="73">
        <v>255</v>
      </c>
      <c r="B256" s="73" t="s">
        <v>2082</v>
      </c>
      <c r="C256" s="73" t="s">
        <v>2083</v>
      </c>
      <c r="D256" s="73" t="s">
        <v>981</v>
      </c>
      <c r="E256" s="73" t="s">
        <v>982</v>
      </c>
      <c r="F256">
        <v>1</v>
      </c>
      <c r="G256" s="73"/>
      <c r="H256" s="73"/>
      <c r="I256" s="73"/>
      <c r="J256" s="73"/>
      <c r="K256">
        <v>10</v>
      </c>
      <c r="L256">
        <v>10</v>
      </c>
      <c r="M256">
        <v>0</v>
      </c>
      <c r="N256">
        <v>10</v>
      </c>
      <c r="O256">
        <v>0</v>
      </c>
      <c r="P256">
        <v>0</v>
      </c>
      <c r="Q256">
        <v>0</v>
      </c>
      <c r="R256">
        <v>0</v>
      </c>
      <c r="S256">
        <v>0</v>
      </c>
      <c r="T256">
        <v>0</v>
      </c>
      <c r="U256">
        <v>0</v>
      </c>
      <c r="V256">
        <v>0</v>
      </c>
      <c r="W256">
        <v>0</v>
      </c>
      <c r="X256">
        <v>0</v>
      </c>
      <c r="Y256">
        <v>10</v>
      </c>
      <c r="Z256">
        <v>0</v>
      </c>
      <c r="AA256">
        <v>0</v>
      </c>
      <c r="AB256">
        <v>0</v>
      </c>
      <c r="AC256">
        <v>0</v>
      </c>
      <c r="AD256">
        <v>0</v>
      </c>
      <c r="AE256">
        <v>0</v>
      </c>
      <c r="AF256">
        <v>0</v>
      </c>
      <c r="AG256">
        <v>0</v>
      </c>
    </row>
    <row r="257" spans="1:33">
      <c r="A257" s="73">
        <v>256</v>
      </c>
      <c r="B257" s="73" t="s">
        <v>2084</v>
      </c>
      <c r="C257" s="73" t="s">
        <v>2085</v>
      </c>
      <c r="D257" s="73" t="s">
        <v>981</v>
      </c>
      <c r="E257" s="73" t="s">
        <v>982</v>
      </c>
      <c r="F257">
        <v>1</v>
      </c>
      <c r="G257" s="73"/>
      <c r="H257" s="73"/>
      <c r="I257" s="73"/>
      <c r="J257" s="73"/>
      <c r="K257">
        <v>2</v>
      </c>
      <c r="L257">
        <v>0</v>
      </c>
      <c r="M257">
        <v>0</v>
      </c>
      <c r="N257">
        <v>0</v>
      </c>
      <c r="O257">
        <v>0</v>
      </c>
      <c r="P257">
        <v>0</v>
      </c>
      <c r="Q257">
        <v>0</v>
      </c>
      <c r="R257">
        <v>0</v>
      </c>
      <c r="S257">
        <v>0</v>
      </c>
      <c r="T257">
        <v>0</v>
      </c>
      <c r="U257">
        <v>0</v>
      </c>
      <c r="V257">
        <v>0</v>
      </c>
      <c r="W257">
        <v>0</v>
      </c>
      <c r="X257">
        <v>0</v>
      </c>
      <c r="Y257">
        <v>0</v>
      </c>
      <c r="Z257">
        <v>0</v>
      </c>
      <c r="AA257">
        <v>0</v>
      </c>
      <c r="AB257">
        <v>0</v>
      </c>
      <c r="AC257">
        <v>2</v>
      </c>
      <c r="AD257">
        <v>0</v>
      </c>
      <c r="AE257">
        <v>0</v>
      </c>
      <c r="AF257">
        <v>0</v>
      </c>
      <c r="AG257">
        <v>0</v>
      </c>
    </row>
    <row r="258" spans="1:33">
      <c r="A258" s="73">
        <v>257</v>
      </c>
      <c r="B258" s="73" t="s">
        <v>2086</v>
      </c>
      <c r="C258" s="73" t="s">
        <v>2087</v>
      </c>
      <c r="D258" s="73" t="s">
        <v>981</v>
      </c>
      <c r="E258" s="73" t="s">
        <v>982</v>
      </c>
      <c r="F258">
        <v>100</v>
      </c>
      <c r="G258" s="73"/>
      <c r="H258" s="73"/>
      <c r="I258" s="73"/>
      <c r="J258" s="73"/>
      <c r="K258">
        <v>17</v>
      </c>
      <c r="L258">
        <v>0</v>
      </c>
      <c r="M258">
        <v>0</v>
      </c>
      <c r="N258">
        <v>0</v>
      </c>
      <c r="O258">
        <v>0</v>
      </c>
      <c r="P258">
        <v>0</v>
      </c>
      <c r="Q258">
        <v>0.58333333300000001</v>
      </c>
      <c r="R258">
        <v>0</v>
      </c>
      <c r="S258">
        <v>0</v>
      </c>
      <c r="T258">
        <v>0</v>
      </c>
      <c r="U258">
        <v>0</v>
      </c>
      <c r="V258">
        <v>0</v>
      </c>
      <c r="W258">
        <v>0</v>
      </c>
      <c r="X258">
        <v>0</v>
      </c>
      <c r="Y258">
        <v>0</v>
      </c>
      <c r="Z258">
        <v>0</v>
      </c>
      <c r="AA258">
        <v>0</v>
      </c>
      <c r="AB258">
        <v>0</v>
      </c>
      <c r="AC258">
        <v>17</v>
      </c>
      <c r="AD258">
        <v>0</v>
      </c>
      <c r="AE258">
        <v>0</v>
      </c>
      <c r="AF258">
        <v>0</v>
      </c>
      <c r="AG258">
        <v>0</v>
      </c>
    </row>
    <row r="259" spans="1:33">
      <c r="A259" s="73">
        <v>258</v>
      </c>
      <c r="B259" s="73" t="s">
        <v>2088</v>
      </c>
      <c r="C259" s="73" t="s">
        <v>2089</v>
      </c>
      <c r="D259" s="73" t="s">
        <v>990</v>
      </c>
      <c r="E259" s="73" t="s">
        <v>985</v>
      </c>
      <c r="F259">
        <v>12</v>
      </c>
      <c r="G259" s="73" t="s">
        <v>1689</v>
      </c>
      <c r="H259" s="73" t="s">
        <v>1707</v>
      </c>
      <c r="I259" s="73" t="s">
        <v>2090</v>
      </c>
      <c r="J259" s="73" t="s">
        <v>2091</v>
      </c>
      <c r="K259">
        <v>21</v>
      </c>
      <c r="L259">
        <v>21</v>
      </c>
      <c r="M259">
        <v>0</v>
      </c>
      <c r="N259">
        <v>21</v>
      </c>
      <c r="O259">
        <v>0</v>
      </c>
      <c r="P259">
        <v>0</v>
      </c>
      <c r="Q259">
        <v>8.3333332999999996E-2</v>
      </c>
      <c r="R259">
        <v>18000</v>
      </c>
      <c r="S259">
        <v>40000</v>
      </c>
      <c r="T259">
        <v>0</v>
      </c>
      <c r="U259">
        <v>15300</v>
      </c>
      <c r="V259">
        <v>20000</v>
      </c>
      <c r="W259">
        <v>0</v>
      </c>
      <c r="X259">
        <v>0</v>
      </c>
      <c r="Y259">
        <v>21</v>
      </c>
      <c r="Z259">
        <v>0</v>
      </c>
      <c r="AA259">
        <v>0</v>
      </c>
      <c r="AB259">
        <v>0</v>
      </c>
      <c r="AC259">
        <v>0</v>
      </c>
      <c r="AD259">
        <v>0</v>
      </c>
      <c r="AE259">
        <v>0</v>
      </c>
      <c r="AF259">
        <v>0</v>
      </c>
      <c r="AG259">
        <v>0</v>
      </c>
    </row>
    <row r="260" spans="1:33">
      <c r="A260" s="73">
        <v>259</v>
      </c>
      <c r="B260" s="73" t="s">
        <v>2092</v>
      </c>
      <c r="C260" s="73" t="s">
        <v>2089</v>
      </c>
      <c r="D260" s="73" t="s">
        <v>990</v>
      </c>
      <c r="E260" s="73" t="s">
        <v>985</v>
      </c>
      <c r="F260">
        <v>12</v>
      </c>
      <c r="G260" s="73" t="s">
        <v>1674</v>
      </c>
      <c r="H260" s="73" t="s">
        <v>1707</v>
      </c>
      <c r="I260" s="73" t="s">
        <v>2090</v>
      </c>
      <c r="J260" s="73" t="s">
        <v>2091</v>
      </c>
      <c r="K260">
        <v>545</v>
      </c>
      <c r="L260">
        <v>545</v>
      </c>
      <c r="M260">
        <v>0</v>
      </c>
      <c r="N260">
        <v>545</v>
      </c>
      <c r="O260">
        <v>3</v>
      </c>
      <c r="P260">
        <v>3</v>
      </c>
      <c r="Q260">
        <v>0.83333333300000001</v>
      </c>
      <c r="R260">
        <v>18000</v>
      </c>
      <c r="S260">
        <v>40000</v>
      </c>
      <c r="T260">
        <v>8800</v>
      </c>
      <c r="U260">
        <v>15300</v>
      </c>
      <c r="V260">
        <v>10000</v>
      </c>
      <c r="W260">
        <v>0</v>
      </c>
      <c r="X260">
        <v>0</v>
      </c>
      <c r="Y260">
        <v>545</v>
      </c>
      <c r="Z260">
        <v>0</v>
      </c>
      <c r="AA260">
        <v>0</v>
      </c>
      <c r="AB260">
        <v>0</v>
      </c>
      <c r="AC260">
        <v>0</v>
      </c>
      <c r="AD260">
        <v>0</v>
      </c>
      <c r="AE260">
        <v>0</v>
      </c>
      <c r="AF260">
        <v>0</v>
      </c>
      <c r="AG260">
        <v>0</v>
      </c>
    </row>
    <row r="261" spans="1:33">
      <c r="A261" s="73">
        <v>260</v>
      </c>
      <c r="B261" s="73" t="s">
        <v>3058</v>
      </c>
      <c r="C261" s="73" t="s">
        <v>3059</v>
      </c>
      <c r="D261" s="73" t="s">
        <v>990</v>
      </c>
      <c r="E261" s="73" t="s">
        <v>985</v>
      </c>
      <c r="F261">
        <v>6</v>
      </c>
      <c r="G261" s="73" t="s">
        <v>1705</v>
      </c>
      <c r="H261" s="73" t="s">
        <v>1715</v>
      </c>
      <c r="I261" s="73" t="s">
        <v>2090</v>
      </c>
      <c r="J261" s="73" t="s">
        <v>1444</v>
      </c>
      <c r="K261">
        <v>532</v>
      </c>
      <c r="L261">
        <v>532</v>
      </c>
      <c r="M261">
        <v>0</v>
      </c>
      <c r="N261">
        <v>532</v>
      </c>
      <c r="O261">
        <v>68</v>
      </c>
      <c r="P261">
        <v>22.666666666000001</v>
      </c>
      <c r="Q261">
        <v>5.6666666660000002</v>
      </c>
      <c r="R261">
        <v>20000</v>
      </c>
      <c r="S261">
        <v>46000</v>
      </c>
      <c r="T261">
        <v>14000</v>
      </c>
      <c r="U261">
        <v>17000</v>
      </c>
      <c r="V261">
        <v>23000</v>
      </c>
      <c r="W261">
        <v>0</v>
      </c>
      <c r="X261">
        <v>1140</v>
      </c>
      <c r="Y261">
        <v>532</v>
      </c>
      <c r="Z261">
        <v>0</v>
      </c>
      <c r="AA261">
        <v>0</v>
      </c>
      <c r="AB261">
        <v>0</v>
      </c>
      <c r="AC261">
        <v>0</v>
      </c>
      <c r="AD261">
        <v>0</v>
      </c>
      <c r="AE261">
        <v>0</v>
      </c>
      <c r="AF261">
        <v>0</v>
      </c>
      <c r="AG261">
        <v>0</v>
      </c>
    </row>
    <row r="262" spans="1:33">
      <c r="A262" s="73">
        <v>261</v>
      </c>
      <c r="B262" s="73" t="s">
        <v>1089</v>
      </c>
      <c r="C262" s="73" t="s">
        <v>1090</v>
      </c>
      <c r="D262" s="73" t="s">
        <v>990</v>
      </c>
      <c r="E262" s="73" t="s">
        <v>985</v>
      </c>
      <c r="F262">
        <v>6</v>
      </c>
      <c r="G262" s="73" t="s">
        <v>1668</v>
      </c>
      <c r="H262" s="73" t="s">
        <v>1723</v>
      </c>
      <c r="I262" s="73" t="s">
        <v>2090</v>
      </c>
      <c r="J262" s="73" t="s">
        <v>1444</v>
      </c>
      <c r="K262">
        <v>2</v>
      </c>
      <c r="L262">
        <v>0</v>
      </c>
      <c r="M262">
        <v>0</v>
      </c>
      <c r="N262">
        <v>0</v>
      </c>
      <c r="O262">
        <v>0</v>
      </c>
      <c r="P262">
        <v>17.666666666000001</v>
      </c>
      <c r="Q262">
        <v>11.5</v>
      </c>
      <c r="R262">
        <v>20000</v>
      </c>
      <c r="S262">
        <v>46000</v>
      </c>
      <c r="T262">
        <v>0</v>
      </c>
      <c r="U262">
        <v>17000</v>
      </c>
      <c r="V262">
        <v>23000</v>
      </c>
      <c r="W262">
        <v>0</v>
      </c>
      <c r="X262">
        <v>0</v>
      </c>
      <c r="Y262">
        <v>0</v>
      </c>
      <c r="Z262">
        <v>2</v>
      </c>
      <c r="AA262">
        <v>0</v>
      </c>
      <c r="AB262">
        <v>0</v>
      </c>
      <c r="AC262">
        <v>0</v>
      </c>
      <c r="AD262">
        <v>0</v>
      </c>
      <c r="AE262">
        <v>0</v>
      </c>
      <c r="AF262">
        <v>0</v>
      </c>
      <c r="AG262">
        <v>0</v>
      </c>
    </row>
    <row r="263" spans="1:33">
      <c r="A263" s="73">
        <v>262</v>
      </c>
      <c r="B263" s="73" t="s">
        <v>3060</v>
      </c>
      <c r="C263" s="73" t="s">
        <v>3061</v>
      </c>
      <c r="D263" s="73" t="s">
        <v>990</v>
      </c>
      <c r="E263" s="73" t="s">
        <v>985</v>
      </c>
      <c r="F263">
        <v>6</v>
      </c>
      <c r="G263" s="73" t="s">
        <v>1705</v>
      </c>
      <c r="H263" s="73" t="s">
        <v>1715</v>
      </c>
      <c r="I263" s="73" t="s">
        <v>2090</v>
      </c>
      <c r="J263" s="73" t="s">
        <v>3062</v>
      </c>
      <c r="K263">
        <v>549</v>
      </c>
      <c r="L263">
        <v>549</v>
      </c>
      <c r="M263">
        <v>0</v>
      </c>
      <c r="N263">
        <v>549</v>
      </c>
      <c r="O263">
        <v>51</v>
      </c>
      <c r="P263">
        <v>17</v>
      </c>
      <c r="Q263">
        <v>4.25</v>
      </c>
      <c r="R263">
        <v>20000</v>
      </c>
      <c r="S263">
        <v>46000</v>
      </c>
      <c r="T263">
        <v>14000</v>
      </c>
      <c r="U263">
        <v>17000</v>
      </c>
      <c r="V263">
        <v>23000</v>
      </c>
      <c r="W263">
        <v>0</v>
      </c>
      <c r="X263">
        <v>900</v>
      </c>
      <c r="Y263">
        <v>549</v>
      </c>
      <c r="Z263">
        <v>0</v>
      </c>
      <c r="AA263">
        <v>0</v>
      </c>
      <c r="AB263">
        <v>0</v>
      </c>
      <c r="AC263">
        <v>0</v>
      </c>
      <c r="AD263">
        <v>0</v>
      </c>
      <c r="AE263">
        <v>0</v>
      </c>
      <c r="AF263">
        <v>0</v>
      </c>
      <c r="AG263">
        <v>0</v>
      </c>
    </row>
    <row r="264" spans="1:33">
      <c r="A264" s="73">
        <v>263</v>
      </c>
      <c r="B264" s="73" t="s">
        <v>1091</v>
      </c>
      <c r="C264" s="73" t="s">
        <v>1092</v>
      </c>
      <c r="D264" s="73" t="s">
        <v>990</v>
      </c>
      <c r="E264" s="73" t="s">
        <v>985</v>
      </c>
      <c r="F264">
        <v>6</v>
      </c>
      <c r="G264" s="73" t="s">
        <v>1689</v>
      </c>
      <c r="H264" s="73" t="s">
        <v>1675</v>
      </c>
      <c r="I264" s="73" t="s">
        <v>2090</v>
      </c>
      <c r="J264" s="73" t="s">
        <v>1445</v>
      </c>
      <c r="K264">
        <v>13</v>
      </c>
      <c r="L264">
        <v>12</v>
      </c>
      <c r="M264">
        <v>0</v>
      </c>
      <c r="N264">
        <v>12</v>
      </c>
      <c r="O264">
        <v>108</v>
      </c>
      <c r="P264">
        <v>36.333333332999999</v>
      </c>
      <c r="Q264">
        <v>9.4166666659999994</v>
      </c>
      <c r="R264">
        <v>50000</v>
      </c>
      <c r="S264">
        <v>110000</v>
      </c>
      <c r="T264">
        <v>35000</v>
      </c>
      <c r="U264">
        <v>42500</v>
      </c>
      <c r="V264">
        <v>55000</v>
      </c>
      <c r="W264">
        <v>0</v>
      </c>
      <c r="X264">
        <v>0</v>
      </c>
      <c r="Y264">
        <v>12</v>
      </c>
      <c r="Z264">
        <v>1</v>
      </c>
      <c r="AA264">
        <v>0</v>
      </c>
      <c r="AB264">
        <v>0</v>
      </c>
      <c r="AC264">
        <v>0</v>
      </c>
      <c r="AD264">
        <v>0</v>
      </c>
      <c r="AE264">
        <v>0</v>
      </c>
      <c r="AF264">
        <v>0</v>
      </c>
      <c r="AG264">
        <v>0</v>
      </c>
    </row>
    <row r="265" spans="1:33">
      <c r="A265" s="73">
        <v>264</v>
      </c>
      <c r="B265" s="73" t="s">
        <v>2093</v>
      </c>
      <c r="C265" s="73" t="s">
        <v>1093</v>
      </c>
      <c r="D265" s="73" t="s">
        <v>990</v>
      </c>
      <c r="E265" s="73" t="s">
        <v>985</v>
      </c>
      <c r="F265">
        <v>6</v>
      </c>
      <c r="G265" s="73" t="s">
        <v>1689</v>
      </c>
      <c r="H265" s="73" t="s">
        <v>1707</v>
      </c>
      <c r="I265" s="73" t="s">
        <v>2090</v>
      </c>
      <c r="J265" s="73" t="s">
        <v>1446</v>
      </c>
      <c r="K265">
        <v>4</v>
      </c>
      <c r="L265">
        <v>4</v>
      </c>
      <c r="M265">
        <v>0</v>
      </c>
      <c r="N265">
        <v>4</v>
      </c>
      <c r="O265">
        <v>0</v>
      </c>
      <c r="P265">
        <v>0</v>
      </c>
      <c r="Q265">
        <v>0</v>
      </c>
      <c r="R265">
        <v>33000</v>
      </c>
      <c r="S265">
        <v>74000</v>
      </c>
      <c r="T265">
        <v>0</v>
      </c>
      <c r="U265">
        <v>28000</v>
      </c>
      <c r="V265">
        <v>37000</v>
      </c>
      <c r="W265">
        <v>0</v>
      </c>
      <c r="X265">
        <v>0</v>
      </c>
      <c r="Y265">
        <v>4</v>
      </c>
      <c r="Z265">
        <v>0</v>
      </c>
      <c r="AA265">
        <v>0</v>
      </c>
      <c r="AB265">
        <v>0</v>
      </c>
      <c r="AC265">
        <v>0</v>
      </c>
      <c r="AD265">
        <v>0</v>
      </c>
      <c r="AE265">
        <v>0</v>
      </c>
      <c r="AF265">
        <v>0</v>
      </c>
      <c r="AG265">
        <v>0</v>
      </c>
    </row>
    <row r="266" spans="1:33">
      <c r="A266" s="73">
        <v>265</v>
      </c>
      <c r="B266" s="73" t="s">
        <v>1094</v>
      </c>
      <c r="C266" s="73" t="s">
        <v>1093</v>
      </c>
      <c r="D266" s="73" t="s">
        <v>990</v>
      </c>
      <c r="E266" s="73" t="s">
        <v>985</v>
      </c>
      <c r="F266">
        <v>6</v>
      </c>
      <c r="G266" s="73" t="s">
        <v>1674</v>
      </c>
      <c r="H266" s="73" t="s">
        <v>1707</v>
      </c>
      <c r="I266" s="73" t="s">
        <v>2090</v>
      </c>
      <c r="J266" s="73" t="s">
        <v>1446</v>
      </c>
      <c r="K266">
        <v>407</v>
      </c>
      <c r="L266">
        <v>407</v>
      </c>
      <c r="M266">
        <v>0</v>
      </c>
      <c r="N266">
        <v>407</v>
      </c>
      <c r="O266">
        <v>43</v>
      </c>
      <c r="P266">
        <v>20.333333332999999</v>
      </c>
      <c r="Q266">
        <v>6.8333333329999997</v>
      </c>
      <c r="R266">
        <v>33000</v>
      </c>
      <c r="S266">
        <v>74000</v>
      </c>
      <c r="T266">
        <v>0</v>
      </c>
      <c r="U266">
        <v>28000</v>
      </c>
      <c r="V266">
        <v>37000</v>
      </c>
      <c r="W266">
        <v>0</v>
      </c>
      <c r="X266">
        <v>0</v>
      </c>
      <c r="Y266">
        <v>407</v>
      </c>
      <c r="Z266">
        <v>0</v>
      </c>
      <c r="AA266">
        <v>0</v>
      </c>
      <c r="AB266">
        <v>0</v>
      </c>
      <c r="AC266">
        <v>0</v>
      </c>
      <c r="AD266">
        <v>0</v>
      </c>
      <c r="AE266">
        <v>0</v>
      </c>
      <c r="AF266">
        <v>0</v>
      </c>
      <c r="AG266">
        <v>0</v>
      </c>
    </row>
    <row r="267" spans="1:33">
      <c r="A267" s="73">
        <v>266</v>
      </c>
      <c r="B267" s="73" t="s">
        <v>3063</v>
      </c>
      <c r="C267" s="73" t="s">
        <v>3064</v>
      </c>
      <c r="D267" s="73" t="s">
        <v>990</v>
      </c>
      <c r="E267" s="73" t="s">
        <v>985</v>
      </c>
      <c r="F267">
        <v>6</v>
      </c>
      <c r="G267" s="73" t="s">
        <v>1705</v>
      </c>
      <c r="H267" s="73"/>
      <c r="I267" s="73" t="s">
        <v>2090</v>
      </c>
      <c r="J267" s="73" t="s">
        <v>3065</v>
      </c>
      <c r="K267">
        <v>1182</v>
      </c>
      <c r="L267">
        <v>1182</v>
      </c>
      <c r="M267">
        <v>0</v>
      </c>
      <c r="N267">
        <v>1182</v>
      </c>
      <c r="O267">
        <v>18</v>
      </c>
      <c r="P267">
        <v>6</v>
      </c>
      <c r="Q267">
        <v>1.5</v>
      </c>
      <c r="R267">
        <v>16000</v>
      </c>
      <c r="S267">
        <v>36000</v>
      </c>
      <c r="T267">
        <v>11200</v>
      </c>
      <c r="U267">
        <v>13600</v>
      </c>
      <c r="V267">
        <v>18000</v>
      </c>
      <c r="W267">
        <v>0</v>
      </c>
      <c r="X267">
        <v>1200</v>
      </c>
      <c r="Y267">
        <v>1182</v>
      </c>
      <c r="Z267">
        <v>0</v>
      </c>
      <c r="AA267">
        <v>0</v>
      </c>
      <c r="AB267">
        <v>0</v>
      </c>
      <c r="AC267">
        <v>0</v>
      </c>
      <c r="AD267">
        <v>0</v>
      </c>
      <c r="AE267">
        <v>0</v>
      </c>
      <c r="AF267">
        <v>0</v>
      </c>
      <c r="AG267">
        <v>0</v>
      </c>
    </row>
    <row r="268" spans="1:33">
      <c r="A268" s="73">
        <v>267</v>
      </c>
      <c r="B268" s="73" t="s">
        <v>2094</v>
      </c>
      <c r="C268" s="73" t="s">
        <v>2095</v>
      </c>
      <c r="D268" s="73" t="s">
        <v>990</v>
      </c>
      <c r="E268" s="73" t="s">
        <v>985</v>
      </c>
      <c r="F268">
        <v>6</v>
      </c>
      <c r="G268" s="73" t="s">
        <v>1705</v>
      </c>
      <c r="H268" s="73" t="s">
        <v>1723</v>
      </c>
      <c r="I268" s="73" t="s">
        <v>2090</v>
      </c>
      <c r="J268" s="73" t="s">
        <v>2096</v>
      </c>
      <c r="K268">
        <v>33</v>
      </c>
      <c r="L268">
        <v>33</v>
      </c>
      <c r="M268">
        <v>0</v>
      </c>
      <c r="N268">
        <v>33</v>
      </c>
      <c r="O268">
        <v>6</v>
      </c>
      <c r="P268">
        <v>12</v>
      </c>
      <c r="Q268">
        <v>8</v>
      </c>
      <c r="R268">
        <v>26000</v>
      </c>
      <c r="S268">
        <v>58000</v>
      </c>
      <c r="T268">
        <v>0</v>
      </c>
      <c r="U268">
        <v>22100</v>
      </c>
      <c r="V268">
        <v>29000</v>
      </c>
      <c r="W268">
        <v>0</v>
      </c>
      <c r="X268">
        <v>0</v>
      </c>
      <c r="Y268">
        <v>33</v>
      </c>
      <c r="Z268">
        <v>0</v>
      </c>
      <c r="AA268">
        <v>0</v>
      </c>
      <c r="AB268">
        <v>0</v>
      </c>
      <c r="AC268">
        <v>0</v>
      </c>
      <c r="AD268">
        <v>0</v>
      </c>
      <c r="AE268">
        <v>0</v>
      </c>
      <c r="AF268">
        <v>0</v>
      </c>
      <c r="AG268">
        <v>0</v>
      </c>
    </row>
    <row r="269" spans="1:33">
      <c r="A269" s="73">
        <v>268</v>
      </c>
      <c r="B269" s="73" t="s">
        <v>3066</v>
      </c>
      <c r="C269" s="73" t="s">
        <v>3067</v>
      </c>
      <c r="D269" s="73" t="s">
        <v>990</v>
      </c>
      <c r="E269" s="73" t="s">
        <v>985</v>
      </c>
      <c r="F269">
        <v>6</v>
      </c>
      <c r="G269" s="73" t="s">
        <v>1674</v>
      </c>
      <c r="H269" s="73" t="s">
        <v>1698</v>
      </c>
      <c r="I269" s="73" t="s">
        <v>2090</v>
      </c>
      <c r="J269" s="73" t="s">
        <v>3068</v>
      </c>
      <c r="K269">
        <v>74</v>
      </c>
      <c r="L269">
        <v>70</v>
      </c>
      <c r="M269">
        <v>0</v>
      </c>
      <c r="N269">
        <v>70</v>
      </c>
      <c r="O269">
        <v>166</v>
      </c>
      <c r="P269">
        <v>55.333333332999999</v>
      </c>
      <c r="Q269">
        <v>15.583333333000001</v>
      </c>
      <c r="R269">
        <v>30000</v>
      </c>
      <c r="S269">
        <v>66000</v>
      </c>
      <c r="T269">
        <v>21000</v>
      </c>
      <c r="U269">
        <v>25500</v>
      </c>
      <c r="V269">
        <v>33000</v>
      </c>
      <c r="W269">
        <v>0</v>
      </c>
      <c r="X269">
        <v>0</v>
      </c>
      <c r="Y269">
        <v>70</v>
      </c>
      <c r="Z269">
        <v>0</v>
      </c>
      <c r="AA269">
        <v>0</v>
      </c>
      <c r="AB269">
        <v>0</v>
      </c>
      <c r="AC269">
        <v>0</v>
      </c>
      <c r="AD269">
        <v>0</v>
      </c>
      <c r="AE269">
        <v>4</v>
      </c>
      <c r="AF269">
        <v>0</v>
      </c>
      <c r="AG269">
        <v>0</v>
      </c>
    </row>
    <row r="270" spans="1:33">
      <c r="A270" s="73">
        <v>269</v>
      </c>
      <c r="B270" s="73" t="s">
        <v>3069</v>
      </c>
      <c r="C270" s="73" t="s">
        <v>3067</v>
      </c>
      <c r="D270" s="73" t="s">
        <v>990</v>
      </c>
      <c r="E270" s="73" t="s">
        <v>985</v>
      </c>
      <c r="F270">
        <v>6</v>
      </c>
      <c r="G270" s="73" t="s">
        <v>1668</v>
      </c>
      <c r="H270" s="73" t="s">
        <v>1698</v>
      </c>
      <c r="I270" s="73" t="s">
        <v>2090</v>
      </c>
      <c r="J270" s="73" t="s">
        <v>3068</v>
      </c>
      <c r="K270">
        <v>95</v>
      </c>
      <c r="L270">
        <v>95</v>
      </c>
      <c r="M270">
        <v>0</v>
      </c>
      <c r="N270">
        <v>95</v>
      </c>
      <c r="O270">
        <v>25</v>
      </c>
      <c r="P270">
        <v>8.3333333330000006</v>
      </c>
      <c r="Q270">
        <v>2.0833333330000001</v>
      </c>
      <c r="R270">
        <v>30000</v>
      </c>
      <c r="S270">
        <v>66000</v>
      </c>
      <c r="T270">
        <v>21000</v>
      </c>
      <c r="U270">
        <v>25500</v>
      </c>
      <c r="V270">
        <v>33000</v>
      </c>
      <c r="W270">
        <v>0</v>
      </c>
      <c r="X270">
        <v>0</v>
      </c>
      <c r="Y270">
        <v>95</v>
      </c>
      <c r="Z270">
        <v>0</v>
      </c>
      <c r="AA270">
        <v>0</v>
      </c>
      <c r="AB270">
        <v>0</v>
      </c>
      <c r="AC270">
        <v>0</v>
      </c>
      <c r="AD270">
        <v>0</v>
      </c>
      <c r="AE270">
        <v>0</v>
      </c>
      <c r="AF270">
        <v>0</v>
      </c>
      <c r="AG270">
        <v>0</v>
      </c>
    </row>
    <row r="271" spans="1:33">
      <c r="A271" s="73">
        <v>270</v>
      </c>
      <c r="B271" s="73" t="s">
        <v>3070</v>
      </c>
      <c r="C271" s="73" t="s">
        <v>3071</v>
      </c>
      <c r="D271" s="73" t="s">
        <v>990</v>
      </c>
      <c r="E271" s="73" t="s">
        <v>985</v>
      </c>
      <c r="F271">
        <v>6</v>
      </c>
      <c r="G271" s="73" t="s">
        <v>1674</v>
      </c>
      <c r="H271" s="73" t="s">
        <v>1715</v>
      </c>
      <c r="I271" s="73" t="s">
        <v>2090</v>
      </c>
      <c r="J271" s="73" t="s">
        <v>1445</v>
      </c>
      <c r="K271">
        <v>207</v>
      </c>
      <c r="L271">
        <v>206</v>
      </c>
      <c r="M271">
        <v>0</v>
      </c>
      <c r="N271">
        <v>206</v>
      </c>
      <c r="O271">
        <v>33</v>
      </c>
      <c r="P271">
        <v>11</v>
      </c>
      <c r="Q271">
        <v>2.75</v>
      </c>
      <c r="R271">
        <v>30000</v>
      </c>
      <c r="S271">
        <v>66000</v>
      </c>
      <c r="T271">
        <v>21000</v>
      </c>
      <c r="U271">
        <v>25500</v>
      </c>
      <c r="V271">
        <v>33000</v>
      </c>
      <c r="W271">
        <v>0</v>
      </c>
      <c r="X271">
        <v>0</v>
      </c>
      <c r="Y271">
        <v>206</v>
      </c>
      <c r="Z271">
        <v>1</v>
      </c>
      <c r="AA271">
        <v>0</v>
      </c>
      <c r="AB271">
        <v>0</v>
      </c>
      <c r="AC271">
        <v>0</v>
      </c>
      <c r="AD271">
        <v>0</v>
      </c>
      <c r="AE271">
        <v>0</v>
      </c>
      <c r="AF271">
        <v>0</v>
      </c>
      <c r="AG271">
        <v>0</v>
      </c>
    </row>
    <row r="272" spans="1:33">
      <c r="A272" s="73">
        <v>271</v>
      </c>
      <c r="B272" s="73" t="s">
        <v>2097</v>
      </c>
      <c r="C272" s="73" t="s">
        <v>2098</v>
      </c>
      <c r="D272" s="73" t="s">
        <v>990</v>
      </c>
      <c r="E272" s="73" t="s">
        <v>985</v>
      </c>
      <c r="F272">
        <v>6</v>
      </c>
      <c r="G272" s="73" t="s">
        <v>1674</v>
      </c>
      <c r="H272" s="73" t="s">
        <v>1715</v>
      </c>
      <c r="I272" s="73" t="s">
        <v>2090</v>
      </c>
      <c r="J272" s="73" t="s">
        <v>2099</v>
      </c>
      <c r="K272">
        <v>3</v>
      </c>
      <c r="L272">
        <v>3</v>
      </c>
      <c r="M272">
        <v>0</v>
      </c>
      <c r="N272">
        <v>3</v>
      </c>
      <c r="O272">
        <v>9</v>
      </c>
      <c r="P272">
        <v>4</v>
      </c>
      <c r="Q272">
        <v>1</v>
      </c>
      <c r="R272">
        <v>24000</v>
      </c>
      <c r="S272">
        <v>54000</v>
      </c>
      <c r="T272">
        <v>0</v>
      </c>
      <c r="U272">
        <v>20400</v>
      </c>
      <c r="V272">
        <v>27000</v>
      </c>
      <c r="W272">
        <v>0</v>
      </c>
      <c r="X272">
        <v>0</v>
      </c>
      <c r="Y272">
        <v>3</v>
      </c>
      <c r="Z272">
        <v>0</v>
      </c>
      <c r="AA272">
        <v>0</v>
      </c>
      <c r="AB272">
        <v>0</v>
      </c>
      <c r="AC272">
        <v>0</v>
      </c>
      <c r="AD272">
        <v>0</v>
      </c>
      <c r="AE272">
        <v>0</v>
      </c>
      <c r="AF272">
        <v>0</v>
      </c>
      <c r="AG272">
        <v>0</v>
      </c>
    </row>
    <row r="273" spans="1:33">
      <c r="A273" s="73">
        <v>272</v>
      </c>
      <c r="B273" s="73" t="s">
        <v>2100</v>
      </c>
      <c r="C273" s="73" t="s">
        <v>2101</v>
      </c>
      <c r="D273" s="73" t="s">
        <v>990</v>
      </c>
      <c r="E273" s="73" t="s">
        <v>985</v>
      </c>
      <c r="F273">
        <v>6</v>
      </c>
      <c r="G273" s="73" t="s">
        <v>1668</v>
      </c>
      <c r="H273" s="73" t="s">
        <v>2102</v>
      </c>
      <c r="I273" s="73" t="s">
        <v>1732</v>
      </c>
      <c r="J273" s="73" t="s">
        <v>2103</v>
      </c>
      <c r="K273">
        <v>45</v>
      </c>
      <c r="L273">
        <v>45</v>
      </c>
      <c r="M273">
        <v>3</v>
      </c>
      <c r="N273">
        <v>42</v>
      </c>
      <c r="O273">
        <v>15</v>
      </c>
      <c r="P273">
        <v>5</v>
      </c>
      <c r="Q273">
        <v>1.25</v>
      </c>
      <c r="R273">
        <v>54000</v>
      </c>
      <c r="S273">
        <v>118000</v>
      </c>
      <c r="T273">
        <v>37800</v>
      </c>
      <c r="U273">
        <v>46000</v>
      </c>
      <c r="V273">
        <v>59000</v>
      </c>
      <c r="W273">
        <v>0</v>
      </c>
      <c r="X273">
        <v>0</v>
      </c>
      <c r="Y273">
        <v>45</v>
      </c>
      <c r="Z273">
        <v>0</v>
      </c>
      <c r="AA273">
        <v>0</v>
      </c>
      <c r="AB273">
        <v>0</v>
      </c>
      <c r="AC273">
        <v>0</v>
      </c>
      <c r="AD273">
        <v>0</v>
      </c>
      <c r="AE273">
        <v>0</v>
      </c>
      <c r="AF273">
        <v>0</v>
      </c>
      <c r="AG273">
        <v>0</v>
      </c>
    </row>
    <row r="274" spans="1:33">
      <c r="A274" s="73">
        <v>273</v>
      </c>
      <c r="B274" s="73" t="s">
        <v>1095</v>
      </c>
      <c r="C274" s="73" t="s">
        <v>1096</v>
      </c>
      <c r="D274" s="73" t="s">
        <v>990</v>
      </c>
      <c r="E274" s="73" t="s">
        <v>985</v>
      </c>
      <c r="F274">
        <v>6</v>
      </c>
      <c r="G274" s="73" t="s">
        <v>1674</v>
      </c>
      <c r="H274" s="73" t="s">
        <v>2102</v>
      </c>
      <c r="I274" s="73" t="s">
        <v>1732</v>
      </c>
      <c r="J274" s="73" t="s">
        <v>1447</v>
      </c>
      <c r="K274">
        <v>8</v>
      </c>
      <c r="L274">
        <v>2</v>
      </c>
      <c r="M274">
        <v>2</v>
      </c>
      <c r="N274">
        <v>0</v>
      </c>
      <c r="O274">
        <v>2</v>
      </c>
      <c r="P274">
        <v>2</v>
      </c>
      <c r="Q274">
        <v>1.3333333329999999</v>
      </c>
      <c r="R274">
        <v>60000</v>
      </c>
      <c r="S274">
        <v>136000</v>
      </c>
      <c r="T274">
        <v>0</v>
      </c>
      <c r="U274">
        <v>51000</v>
      </c>
      <c r="V274">
        <v>68000</v>
      </c>
      <c r="W274">
        <v>0</v>
      </c>
      <c r="X274">
        <v>0</v>
      </c>
      <c r="Y274">
        <v>2</v>
      </c>
      <c r="Z274">
        <v>0</v>
      </c>
      <c r="AA274">
        <v>0</v>
      </c>
      <c r="AB274">
        <v>0</v>
      </c>
      <c r="AC274">
        <v>6</v>
      </c>
      <c r="AD274">
        <v>0</v>
      </c>
      <c r="AE274">
        <v>0</v>
      </c>
      <c r="AF274">
        <v>0</v>
      </c>
      <c r="AG274">
        <v>0</v>
      </c>
    </row>
    <row r="275" spans="1:33">
      <c r="A275" s="73">
        <v>274</v>
      </c>
      <c r="B275" s="73" t="s">
        <v>2104</v>
      </c>
      <c r="C275" s="73" t="s">
        <v>1096</v>
      </c>
      <c r="D275" s="73" t="s">
        <v>990</v>
      </c>
      <c r="E275" s="73" t="s">
        <v>985</v>
      </c>
      <c r="F275">
        <v>6</v>
      </c>
      <c r="G275" s="73" t="s">
        <v>1668</v>
      </c>
      <c r="H275" s="73" t="s">
        <v>2105</v>
      </c>
      <c r="I275" s="73" t="s">
        <v>1732</v>
      </c>
      <c r="J275" s="73" t="s">
        <v>2106</v>
      </c>
      <c r="K275">
        <v>0</v>
      </c>
      <c r="L275">
        <v>0</v>
      </c>
      <c r="M275">
        <v>0</v>
      </c>
      <c r="N275">
        <v>0</v>
      </c>
      <c r="O275">
        <v>0</v>
      </c>
      <c r="P275">
        <v>0</v>
      </c>
      <c r="Q275">
        <v>0</v>
      </c>
      <c r="R275">
        <v>62000</v>
      </c>
      <c r="S275">
        <v>136000</v>
      </c>
      <c r="T275">
        <v>43400</v>
      </c>
      <c r="U275">
        <v>52700</v>
      </c>
      <c r="V275">
        <v>68000</v>
      </c>
      <c r="W275">
        <v>0</v>
      </c>
      <c r="X275">
        <v>180</v>
      </c>
      <c r="Y275">
        <v>0</v>
      </c>
      <c r="Z275">
        <v>0</v>
      </c>
      <c r="AA275">
        <v>0</v>
      </c>
      <c r="AB275">
        <v>0</v>
      </c>
      <c r="AC275">
        <v>0</v>
      </c>
      <c r="AD275">
        <v>0</v>
      </c>
      <c r="AE275">
        <v>0</v>
      </c>
      <c r="AF275">
        <v>0</v>
      </c>
      <c r="AG275">
        <v>0</v>
      </c>
    </row>
    <row r="276" spans="1:33">
      <c r="A276" s="73">
        <v>275</v>
      </c>
      <c r="B276" s="73" t="s">
        <v>1097</v>
      </c>
      <c r="C276" s="73" t="s">
        <v>1098</v>
      </c>
      <c r="D276" s="73" t="s">
        <v>990</v>
      </c>
      <c r="E276" s="73" t="s">
        <v>985</v>
      </c>
      <c r="F276">
        <v>6</v>
      </c>
      <c r="G276" s="73" t="s">
        <v>1689</v>
      </c>
      <c r="H276" s="73" t="s">
        <v>2107</v>
      </c>
      <c r="I276" s="73" t="s">
        <v>1732</v>
      </c>
      <c r="J276" s="73" t="s">
        <v>1448</v>
      </c>
      <c r="K276">
        <v>2</v>
      </c>
      <c r="L276">
        <v>2</v>
      </c>
      <c r="M276">
        <v>0</v>
      </c>
      <c r="N276">
        <v>2</v>
      </c>
      <c r="O276">
        <v>0</v>
      </c>
      <c r="P276">
        <v>1.3333333329999999</v>
      </c>
      <c r="Q276">
        <v>0.41666666600000002</v>
      </c>
      <c r="R276">
        <v>67000</v>
      </c>
      <c r="S276">
        <v>160000</v>
      </c>
      <c r="T276">
        <v>0</v>
      </c>
      <c r="U276">
        <v>57000</v>
      </c>
      <c r="V276">
        <v>80000</v>
      </c>
      <c r="W276">
        <v>0</v>
      </c>
      <c r="X276">
        <v>0</v>
      </c>
      <c r="Y276">
        <v>2</v>
      </c>
      <c r="Z276">
        <v>0</v>
      </c>
      <c r="AA276">
        <v>0</v>
      </c>
      <c r="AB276">
        <v>0</v>
      </c>
      <c r="AC276">
        <v>0</v>
      </c>
      <c r="AD276">
        <v>0</v>
      </c>
      <c r="AE276">
        <v>0</v>
      </c>
      <c r="AF276">
        <v>0</v>
      </c>
      <c r="AG276">
        <v>0</v>
      </c>
    </row>
    <row r="277" spans="1:33">
      <c r="A277" s="73">
        <v>276</v>
      </c>
      <c r="B277" s="73" t="s">
        <v>1099</v>
      </c>
      <c r="C277" s="73" t="s">
        <v>1098</v>
      </c>
      <c r="D277" s="73" t="s">
        <v>990</v>
      </c>
      <c r="E277" s="73" t="s">
        <v>985</v>
      </c>
      <c r="F277">
        <v>6</v>
      </c>
      <c r="G277" s="73" t="s">
        <v>1668</v>
      </c>
      <c r="H277" s="73" t="s">
        <v>2105</v>
      </c>
      <c r="I277" s="73" t="s">
        <v>1732</v>
      </c>
      <c r="J277" s="73" t="s">
        <v>1449</v>
      </c>
      <c r="K277">
        <v>94</v>
      </c>
      <c r="L277">
        <v>94</v>
      </c>
      <c r="M277">
        <v>3</v>
      </c>
      <c r="N277">
        <v>91</v>
      </c>
      <c r="O277">
        <v>10</v>
      </c>
      <c r="P277">
        <v>7.6666666660000002</v>
      </c>
      <c r="Q277">
        <v>2.1666666659999998</v>
      </c>
      <c r="R277">
        <v>72000</v>
      </c>
      <c r="S277">
        <v>160000</v>
      </c>
      <c r="T277">
        <v>50400</v>
      </c>
      <c r="U277">
        <v>61200</v>
      </c>
      <c r="V277">
        <v>80000</v>
      </c>
      <c r="W277">
        <v>0</v>
      </c>
      <c r="X277">
        <v>0</v>
      </c>
      <c r="Y277">
        <v>94</v>
      </c>
      <c r="Z277">
        <v>0</v>
      </c>
      <c r="AA277">
        <v>0</v>
      </c>
      <c r="AB277">
        <v>0</v>
      </c>
      <c r="AC277">
        <v>0</v>
      </c>
      <c r="AD277">
        <v>0</v>
      </c>
      <c r="AE277">
        <v>0</v>
      </c>
      <c r="AF277">
        <v>0</v>
      </c>
      <c r="AG277">
        <v>0</v>
      </c>
    </row>
    <row r="278" spans="1:33">
      <c r="A278" s="73">
        <v>277</v>
      </c>
      <c r="B278" s="73" t="s">
        <v>1100</v>
      </c>
      <c r="C278" s="73" t="s">
        <v>1101</v>
      </c>
      <c r="D278" s="73" t="s">
        <v>990</v>
      </c>
      <c r="E278" s="73" t="s">
        <v>985</v>
      </c>
      <c r="F278">
        <v>6</v>
      </c>
      <c r="G278" s="73" t="s">
        <v>1674</v>
      </c>
      <c r="H278" s="73" t="s">
        <v>2108</v>
      </c>
      <c r="I278" s="73" t="s">
        <v>1732</v>
      </c>
      <c r="J278" s="73" t="s">
        <v>1450</v>
      </c>
      <c r="K278">
        <v>80</v>
      </c>
      <c r="L278">
        <v>73</v>
      </c>
      <c r="M278">
        <v>3</v>
      </c>
      <c r="N278">
        <v>70</v>
      </c>
      <c r="O278">
        <v>11</v>
      </c>
      <c r="P278">
        <v>8.3333333330000006</v>
      </c>
      <c r="Q278">
        <v>4</v>
      </c>
      <c r="R278">
        <v>70000</v>
      </c>
      <c r="S278">
        <v>154000</v>
      </c>
      <c r="T278">
        <v>0</v>
      </c>
      <c r="U278">
        <v>59500</v>
      </c>
      <c r="V278">
        <v>77000</v>
      </c>
      <c r="W278">
        <v>0</v>
      </c>
      <c r="X278">
        <v>0</v>
      </c>
      <c r="Y278">
        <v>73</v>
      </c>
      <c r="Z278">
        <v>1</v>
      </c>
      <c r="AA278">
        <v>0</v>
      </c>
      <c r="AB278">
        <v>0</v>
      </c>
      <c r="AC278">
        <v>6</v>
      </c>
      <c r="AD278">
        <v>0</v>
      </c>
      <c r="AE278">
        <v>0</v>
      </c>
      <c r="AF278">
        <v>0</v>
      </c>
      <c r="AG278">
        <v>0</v>
      </c>
    </row>
    <row r="279" spans="1:33">
      <c r="A279" s="73">
        <v>278</v>
      </c>
      <c r="B279" s="73" t="s">
        <v>2109</v>
      </c>
      <c r="C279" s="73" t="s">
        <v>1101</v>
      </c>
      <c r="D279" s="73" t="s">
        <v>990</v>
      </c>
      <c r="E279" s="73" t="s">
        <v>985</v>
      </c>
      <c r="F279">
        <v>6</v>
      </c>
      <c r="G279" s="73" t="s">
        <v>1668</v>
      </c>
      <c r="H279" s="73" t="s">
        <v>2110</v>
      </c>
      <c r="I279" s="73" t="s">
        <v>1732</v>
      </c>
      <c r="J279" s="73" t="s">
        <v>2111</v>
      </c>
      <c r="K279">
        <v>0</v>
      </c>
      <c r="L279">
        <v>0</v>
      </c>
      <c r="M279">
        <v>0</v>
      </c>
      <c r="N279">
        <v>0</v>
      </c>
      <c r="O279">
        <v>0</v>
      </c>
      <c r="P279">
        <v>0</v>
      </c>
      <c r="Q279">
        <v>0</v>
      </c>
      <c r="R279">
        <v>70000</v>
      </c>
      <c r="S279">
        <v>154000</v>
      </c>
      <c r="T279">
        <v>49000</v>
      </c>
      <c r="U279">
        <v>59500</v>
      </c>
      <c r="V279">
        <v>77000</v>
      </c>
      <c r="W279">
        <v>0</v>
      </c>
      <c r="X279">
        <v>150</v>
      </c>
      <c r="Y279">
        <v>0</v>
      </c>
      <c r="Z279">
        <v>0</v>
      </c>
      <c r="AA279">
        <v>0</v>
      </c>
      <c r="AB279">
        <v>0</v>
      </c>
      <c r="AC279">
        <v>0</v>
      </c>
      <c r="AD279">
        <v>0</v>
      </c>
      <c r="AE279">
        <v>0</v>
      </c>
      <c r="AF279">
        <v>0</v>
      </c>
      <c r="AG279">
        <v>0</v>
      </c>
    </row>
    <row r="280" spans="1:33">
      <c r="A280" s="73">
        <v>279</v>
      </c>
      <c r="B280" s="73" t="s">
        <v>2112</v>
      </c>
      <c r="C280" s="73" t="s">
        <v>2113</v>
      </c>
      <c r="D280" s="73" t="s">
        <v>990</v>
      </c>
      <c r="E280" s="73" t="s">
        <v>985</v>
      </c>
      <c r="F280">
        <v>6</v>
      </c>
      <c r="G280" s="73" t="s">
        <v>1674</v>
      </c>
      <c r="H280" s="73" t="s">
        <v>2107</v>
      </c>
      <c r="I280" s="73" t="s">
        <v>1732</v>
      </c>
      <c r="J280" s="73" t="s">
        <v>2114</v>
      </c>
      <c r="K280">
        <v>3</v>
      </c>
      <c r="L280">
        <v>0</v>
      </c>
      <c r="M280">
        <v>0</v>
      </c>
      <c r="N280">
        <v>0</v>
      </c>
      <c r="O280">
        <v>0</v>
      </c>
      <c r="P280">
        <v>0</v>
      </c>
      <c r="Q280">
        <v>0.25</v>
      </c>
      <c r="R280">
        <v>110000</v>
      </c>
      <c r="S280">
        <v>240000</v>
      </c>
      <c r="T280">
        <v>0</v>
      </c>
      <c r="U280">
        <v>99000</v>
      </c>
      <c r="V280">
        <v>120000</v>
      </c>
      <c r="W280">
        <v>0</v>
      </c>
      <c r="X280">
        <v>0</v>
      </c>
      <c r="Y280">
        <v>0</v>
      </c>
      <c r="Z280">
        <v>0</v>
      </c>
      <c r="AA280">
        <v>0</v>
      </c>
      <c r="AB280">
        <v>0</v>
      </c>
      <c r="AC280">
        <v>3</v>
      </c>
      <c r="AD280">
        <v>0</v>
      </c>
      <c r="AE280">
        <v>0</v>
      </c>
      <c r="AF280">
        <v>0</v>
      </c>
      <c r="AG280">
        <v>0</v>
      </c>
    </row>
    <row r="281" spans="1:33">
      <c r="A281" s="73">
        <v>280</v>
      </c>
      <c r="B281" s="73" t="s">
        <v>2115</v>
      </c>
      <c r="C281" s="73" t="s">
        <v>2113</v>
      </c>
      <c r="D281" s="73" t="s">
        <v>990</v>
      </c>
      <c r="E281" s="73" t="s">
        <v>985</v>
      </c>
      <c r="F281">
        <v>6</v>
      </c>
      <c r="G281" s="73" t="s">
        <v>1668</v>
      </c>
      <c r="H281" s="73" t="s">
        <v>2116</v>
      </c>
      <c r="I281" s="73" t="s">
        <v>1732</v>
      </c>
      <c r="J281" s="73" t="s">
        <v>2117</v>
      </c>
      <c r="K281">
        <v>1</v>
      </c>
      <c r="L281">
        <v>1</v>
      </c>
      <c r="M281">
        <v>0</v>
      </c>
      <c r="N281">
        <v>1</v>
      </c>
      <c r="O281">
        <v>1</v>
      </c>
      <c r="P281">
        <v>0.66666666600000002</v>
      </c>
      <c r="Q281">
        <v>3.9166666659999998</v>
      </c>
      <c r="R281">
        <v>130000</v>
      </c>
      <c r="S281">
        <v>280000</v>
      </c>
      <c r="T281">
        <v>91000</v>
      </c>
      <c r="U281">
        <v>117000</v>
      </c>
      <c r="V281">
        <v>140000</v>
      </c>
      <c r="W281">
        <v>0</v>
      </c>
      <c r="X281">
        <v>0</v>
      </c>
      <c r="Y281">
        <v>1</v>
      </c>
      <c r="Z281">
        <v>0</v>
      </c>
      <c r="AA281">
        <v>0</v>
      </c>
      <c r="AB281">
        <v>0</v>
      </c>
      <c r="AC281">
        <v>0</v>
      </c>
      <c r="AD281">
        <v>0</v>
      </c>
      <c r="AE281">
        <v>0</v>
      </c>
      <c r="AF281">
        <v>0</v>
      </c>
      <c r="AG281">
        <v>0</v>
      </c>
    </row>
    <row r="282" spans="1:33">
      <c r="A282" s="73">
        <v>281</v>
      </c>
      <c r="B282" s="73" t="s">
        <v>2118</v>
      </c>
      <c r="C282" s="73" t="s">
        <v>2119</v>
      </c>
      <c r="D282" s="73" t="s">
        <v>990</v>
      </c>
      <c r="E282" s="73" t="s">
        <v>985</v>
      </c>
      <c r="F282">
        <v>6</v>
      </c>
      <c r="G282" s="73" t="s">
        <v>1689</v>
      </c>
      <c r="H282" s="73" t="s">
        <v>2105</v>
      </c>
      <c r="I282" s="73" t="s">
        <v>1732</v>
      </c>
      <c r="J282" s="73" t="s">
        <v>2120</v>
      </c>
      <c r="K282">
        <v>14</v>
      </c>
      <c r="L282">
        <v>10</v>
      </c>
      <c r="M282">
        <v>3</v>
      </c>
      <c r="N282">
        <v>7</v>
      </c>
      <c r="O282">
        <v>-1</v>
      </c>
      <c r="P282">
        <v>1.666666666</v>
      </c>
      <c r="Q282">
        <v>0.5</v>
      </c>
      <c r="R282">
        <v>78000</v>
      </c>
      <c r="S282">
        <v>188000</v>
      </c>
      <c r="T282">
        <v>0</v>
      </c>
      <c r="U282">
        <v>66000</v>
      </c>
      <c r="V282">
        <v>94000</v>
      </c>
      <c r="W282">
        <v>0</v>
      </c>
      <c r="X282">
        <v>0</v>
      </c>
      <c r="Y282">
        <v>10</v>
      </c>
      <c r="Z282">
        <v>0</v>
      </c>
      <c r="AA282">
        <v>0</v>
      </c>
      <c r="AB282">
        <v>0</v>
      </c>
      <c r="AC282">
        <v>0</v>
      </c>
      <c r="AD282">
        <v>0</v>
      </c>
      <c r="AE282">
        <v>0</v>
      </c>
      <c r="AF282">
        <v>4</v>
      </c>
      <c r="AG282">
        <v>0</v>
      </c>
    </row>
    <row r="283" spans="1:33">
      <c r="A283" s="73">
        <v>282</v>
      </c>
      <c r="B283" s="73" t="s">
        <v>2121</v>
      </c>
      <c r="C283" s="73" t="s">
        <v>2119</v>
      </c>
      <c r="D283" s="73" t="s">
        <v>990</v>
      </c>
      <c r="E283" s="73" t="s">
        <v>985</v>
      </c>
      <c r="F283">
        <v>6</v>
      </c>
      <c r="G283" s="73" t="s">
        <v>1668</v>
      </c>
      <c r="H283" s="73" t="s">
        <v>1707</v>
      </c>
      <c r="I283" s="73" t="s">
        <v>1732</v>
      </c>
      <c r="J283" s="73" t="s">
        <v>2122</v>
      </c>
      <c r="K283">
        <v>0</v>
      </c>
      <c r="L283">
        <v>0</v>
      </c>
      <c r="M283">
        <v>0</v>
      </c>
      <c r="N283">
        <v>0</v>
      </c>
      <c r="O283">
        <v>0</v>
      </c>
      <c r="P283">
        <v>0</v>
      </c>
      <c r="Q283">
        <v>0</v>
      </c>
      <c r="R283">
        <v>80000</v>
      </c>
      <c r="S283">
        <v>188000</v>
      </c>
      <c r="T283">
        <v>56000</v>
      </c>
      <c r="U283">
        <v>68000</v>
      </c>
      <c r="V283">
        <v>88000</v>
      </c>
      <c r="W283">
        <v>0</v>
      </c>
      <c r="X283">
        <v>120</v>
      </c>
      <c r="Y283">
        <v>0</v>
      </c>
      <c r="Z283">
        <v>0</v>
      </c>
      <c r="AA283">
        <v>0</v>
      </c>
      <c r="AB283">
        <v>0</v>
      </c>
      <c r="AC283">
        <v>0</v>
      </c>
      <c r="AD283">
        <v>0</v>
      </c>
      <c r="AE283">
        <v>0</v>
      </c>
      <c r="AF283">
        <v>0</v>
      </c>
      <c r="AG283">
        <v>0</v>
      </c>
    </row>
    <row r="284" spans="1:33">
      <c r="A284" s="73">
        <v>283</v>
      </c>
      <c r="B284" s="73" t="s">
        <v>2123</v>
      </c>
      <c r="C284" s="73" t="s">
        <v>2124</v>
      </c>
      <c r="D284" s="73" t="s">
        <v>990</v>
      </c>
      <c r="E284" s="73" t="s">
        <v>985</v>
      </c>
      <c r="F284">
        <v>6</v>
      </c>
      <c r="G284" s="73" t="s">
        <v>1714</v>
      </c>
      <c r="H284" s="73" t="s">
        <v>1703</v>
      </c>
      <c r="I284" s="73" t="s">
        <v>1781</v>
      </c>
      <c r="J284" s="73" t="s">
        <v>2125</v>
      </c>
      <c r="K284">
        <v>77</v>
      </c>
      <c r="L284">
        <v>77</v>
      </c>
      <c r="M284">
        <v>0</v>
      </c>
      <c r="N284">
        <v>77</v>
      </c>
      <c r="O284">
        <v>3</v>
      </c>
      <c r="P284">
        <v>3</v>
      </c>
      <c r="Q284">
        <v>0.83333333300000001</v>
      </c>
      <c r="R284">
        <v>53000</v>
      </c>
      <c r="S284">
        <v>116000</v>
      </c>
      <c r="T284">
        <v>0</v>
      </c>
      <c r="U284">
        <v>45100</v>
      </c>
      <c r="V284">
        <v>58000</v>
      </c>
      <c r="W284">
        <v>0</v>
      </c>
      <c r="X284">
        <v>0</v>
      </c>
      <c r="Y284">
        <v>77</v>
      </c>
      <c r="Z284">
        <v>0</v>
      </c>
      <c r="AA284">
        <v>0</v>
      </c>
      <c r="AB284">
        <v>0</v>
      </c>
      <c r="AC284">
        <v>0</v>
      </c>
      <c r="AD284">
        <v>0</v>
      </c>
      <c r="AE284">
        <v>0</v>
      </c>
      <c r="AF284">
        <v>0</v>
      </c>
      <c r="AG284">
        <v>0</v>
      </c>
    </row>
    <row r="285" spans="1:33">
      <c r="A285" s="73">
        <v>284</v>
      </c>
      <c r="B285" s="73" t="s">
        <v>2126</v>
      </c>
      <c r="C285" s="73" t="s">
        <v>2127</v>
      </c>
      <c r="D285" s="73" t="s">
        <v>990</v>
      </c>
      <c r="E285" s="73" t="s">
        <v>985</v>
      </c>
      <c r="F285">
        <v>12</v>
      </c>
      <c r="G285" s="73" t="s">
        <v>1702</v>
      </c>
      <c r="H285" s="73" t="s">
        <v>1698</v>
      </c>
      <c r="I285" s="73" t="s">
        <v>1781</v>
      </c>
      <c r="J285" s="73" t="s">
        <v>2128</v>
      </c>
      <c r="K285">
        <v>92</v>
      </c>
      <c r="L285">
        <v>92</v>
      </c>
      <c r="M285">
        <v>0</v>
      </c>
      <c r="N285">
        <v>92</v>
      </c>
      <c r="O285">
        <v>41</v>
      </c>
      <c r="P285">
        <v>34</v>
      </c>
      <c r="Q285">
        <v>8.5</v>
      </c>
      <c r="R285">
        <v>22000</v>
      </c>
      <c r="S285">
        <v>48000</v>
      </c>
      <c r="T285">
        <v>0</v>
      </c>
      <c r="U285">
        <v>18700</v>
      </c>
      <c r="V285">
        <v>24000</v>
      </c>
      <c r="W285">
        <v>0</v>
      </c>
      <c r="X285">
        <v>0</v>
      </c>
      <c r="Y285">
        <v>92</v>
      </c>
      <c r="Z285">
        <v>0</v>
      </c>
      <c r="AA285">
        <v>0</v>
      </c>
      <c r="AB285">
        <v>0</v>
      </c>
      <c r="AC285">
        <v>0</v>
      </c>
      <c r="AD285">
        <v>0</v>
      </c>
      <c r="AE285">
        <v>0</v>
      </c>
      <c r="AF285">
        <v>0</v>
      </c>
      <c r="AG285">
        <v>0</v>
      </c>
    </row>
    <row r="286" spans="1:33">
      <c r="A286" s="73">
        <v>285</v>
      </c>
      <c r="B286" s="73" t="s">
        <v>2129</v>
      </c>
      <c r="C286" s="73" t="s">
        <v>2130</v>
      </c>
      <c r="D286" s="73" t="s">
        <v>990</v>
      </c>
      <c r="E286" s="73" t="s">
        <v>985</v>
      </c>
      <c r="F286">
        <v>12</v>
      </c>
      <c r="G286" s="73" t="s">
        <v>1714</v>
      </c>
      <c r="H286" s="73" t="s">
        <v>1723</v>
      </c>
      <c r="I286" s="73" t="s">
        <v>1781</v>
      </c>
      <c r="J286" s="73" t="s">
        <v>2131</v>
      </c>
      <c r="K286">
        <v>465</v>
      </c>
      <c r="L286">
        <v>465</v>
      </c>
      <c r="M286">
        <v>0</v>
      </c>
      <c r="N286">
        <v>465</v>
      </c>
      <c r="O286">
        <v>38</v>
      </c>
      <c r="P286">
        <v>29</v>
      </c>
      <c r="Q286">
        <v>7.9166666660000002</v>
      </c>
      <c r="R286">
        <v>22000</v>
      </c>
      <c r="S286">
        <v>48000</v>
      </c>
      <c r="T286">
        <v>0</v>
      </c>
      <c r="U286">
        <v>18700</v>
      </c>
      <c r="V286">
        <v>24000</v>
      </c>
      <c r="W286">
        <v>0</v>
      </c>
      <c r="X286">
        <v>0</v>
      </c>
      <c r="Y286">
        <v>465</v>
      </c>
      <c r="Z286">
        <v>0</v>
      </c>
      <c r="AA286">
        <v>0</v>
      </c>
      <c r="AB286">
        <v>0</v>
      </c>
      <c r="AC286">
        <v>0</v>
      </c>
      <c r="AD286">
        <v>0</v>
      </c>
      <c r="AE286">
        <v>0</v>
      </c>
      <c r="AF286">
        <v>0</v>
      </c>
      <c r="AG286">
        <v>0</v>
      </c>
    </row>
    <row r="287" spans="1:33">
      <c r="A287" s="73">
        <v>286</v>
      </c>
      <c r="B287" s="73" t="s">
        <v>1102</v>
      </c>
      <c r="C287" s="73" t="s">
        <v>1103</v>
      </c>
      <c r="D287" s="73" t="s">
        <v>990</v>
      </c>
      <c r="E287" s="73" t="s">
        <v>985</v>
      </c>
      <c r="F287">
        <v>6</v>
      </c>
      <c r="G287" s="73" t="s">
        <v>1779</v>
      </c>
      <c r="H287" s="73" t="s">
        <v>1707</v>
      </c>
      <c r="I287" s="73" t="s">
        <v>1732</v>
      </c>
      <c r="J287" s="73" t="s">
        <v>1451</v>
      </c>
      <c r="K287">
        <v>209</v>
      </c>
      <c r="L287">
        <v>205</v>
      </c>
      <c r="M287">
        <v>0</v>
      </c>
      <c r="N287">
        <v>205</v>
      </c>
      <c r="O287">
        <v>23</v>
      </c>
      <c r="P287">
        <v>36.666666665999998</v>
      </c>
      <c r="Q287">
        <v>18.166666666000001</v>
      </c>
      <c r="R287">
        <v>136000</v>
      </c>
      <c r="S287">
        <v>300000</v>
      </c>
      <c r="T287">
        <v>95200</v>
      </c>
      <c r="U287">
        <v>122000</v>
      </c>
      <c r="V287">
        <v>150000</v>
      </c>
      <c r="W287">
        <v>0</v>
      </c>
      <c r="X287">
        <v>0</v>
      </c>
      <c r="Y287">
        <v>205</v>
      </c>
      <c r="Z287">
        <v>2</v>
      </c>
      <c r="AA287">
        <v>0</v>
      </c>
      <c r="AB287">
        <v>0</v>
      </c>
      <c r="AC287">
        <v>0</v>
      </c>
      <c r="AD287">
        <v>0</v>
      </c>
      <c r="AE287">
        <v>0</v>
      </c>
      <c r="AF287">
        <v>2</v>
      </c>
      <c r="AG287">
        <v>0</v>
      </c>
    </row>
    <row r="288" spans="1:33">
      <c r="A288" s="73">
        <v>287</v>
      </c>
      <c r="B288" s="73" t="s">
        <v>1104</v>
      </c>
      <c r="C288" s="73" t="s">
        <v>1105</v>
      </c>
      <c r="D288" s="73" t="s">
        <v>990</v>
      </c>
      <c r="E288" s="73" t="s">
        <v>985</v>
      </c>
      <c r="F288">
        <v>12</v>
      </c>
      <c r="G288" s="73" t="s">
        <v>1689</v>
      </c>
      <c r="H288" s="73" t="s">
        <v>1698</v>
      </c>
      <c r="I288" s="73" t="s">
        <v>1670</v>
      </c>
      <c r="J288" s="73" t="s">
        <v>1452</v>
      </c>
      <c r="K288">
        <v>1228</v>
      </c>
      <c r="L288">
        <v>1228</v>
      </c>
      <c r="M288">
        <v>0</v>
      </c>
      <c r="N288">
        <v>1228</v>
      </c>
      <c r="O288">
        <v>63</v>
      </c>
      <c r="P288">
        <v>26.666666666000001</v>
      </c>
      <c r="Q288">
        <v>10.25</v>
      </c>
      <c r="R288">
        <v>32000</v>
      </c>
      <c r="S288">
        <v>70000</v>
      </c>
      <c r="T288">
        <v>19200</v>
      </c>
      <c r="U288">
        <v>27200</v>
      </c>
      <c r="V288">
        <v>25000</v>
      </c>
      <c r="W288">
        <v>0</v>
      </c>
      <c r="X288">
        <v>0</v>
      </c>
      <c r="Y288">
        <v>1228</v>
      </c>
      <c r="Z288">
        <v>0</v>
      </c>
      <c r="AA288">
        <v>0</v>
      </c>
      <c r="AB288">
        <v>0</v>
      </c>
      <c r="AC288">
        <v>0</v>
      </c>
      <c r="AD288">
        <v>0</v>
      </c>
      <c r="AE288">
        <v>0</v>
      </c>
      <c r="AF288">
        <v>0</v>
      </c>
      <c r="AG288">
        <v>0</v>
      </c>
    </row>
    <row r="289" spans="1:33">
      <c r="A289" s="73">
        <v>288</v>
      </c>
      <c r="B289" s="73" t="s">
        <v>1106</v>
      </c>
      <c r="C289" s="73" t="s">
        <v>1107</v>
      </c>
      <c r="D289" s="73" t="s">
        <v>990</v>
      </c>
      <c r="E289" s="73" t="s">
        <v>985</v>
      </c>
      <c r="F289">
        <v>1</v>
      </c>
      <c r="G289" s="73" t="s">
        <v>1674</v>
      </c>
      <c r="H289" s="73" t="s">
        <v>1715</v>
      </c>
      <c r="I289" s="73" t="s">
        <v>1670</v>
      </c>
      <c r="J289" s="73" t="s">
        <v>1453</v>
      </c>
      <c r="K289">
        <v>38</v>
      </c>
      <c r="L289">
        <v>-3</v>
      </c>
      <c r="M289">
        <v>0</v>
      </c>
      <c r="N289">
        <v>-3</v>
      </c>
      <c r="O289">
        <v>0</v>
      </c>
      <c r="P289">
        <v>17</v>
      </c>
      <c r="Q289">
        <v>7.8333333329999997</v>
      </c>
      <c r="R289">
        <v>27000</v>
      </c>
      <c r="S289">
        <v>60000</v>
      </c>
      <c r="T289">
        <v>0</v>
      </c>
      <c r="U289">
        <v>23000</v>
      </c>
      <c r="V289">
        <v>30000</v>
      </c>
      <c r="W289">
        <v>0</v>
      </c>
      <c r="X289">
        <v>0</v>
      </c>
      <c r="Y289">
        <v>-3</v>
      </c>
      <c r="Z289">
        <v>0</v>
      </c>
      <c r="AA289">
        <v>0</v>
      </c>
      <c r="AB289">
        <v>0</v>
      </c>
      <c r="AC289">
        <v>41</v>
      </c>
      <c r="AD289">
        <v>0</v>
      </c>
      <c r="AE289">
        <v>0</v>
      </c>
      <c r="AF289">
        <v>0</v>
      </c>
      <c r="AG289">
        <v>0</v>
      </c>
    </row>
    <row r="290" spans="1:33">
      <c r="A290" s="73">
        <v>289</v>
      </c>
      <c r="B290" s="73" t="s">
        <v>1108</v>
      </c>
      <c r="C290" s="73" t="s">
        <v>1109</v>
      </c>
      <c r="D290" s="73" t="s">
        <v>990</v>
      </c>
      <c r="E290" s="73" t="s">
        <v>985</v>
      </c>
      <c r="F290">
        <v>1</v>
      </c>
      <c r="G290" s="73" t="s">
        <v>1683</v>
      </c>
      <c r="H290" s="73" t="s">
        <v>2132</v>
      </c>
      <c r="I290" s="73" t="s">
        <v>1670</v>
      </c>
      <c r="J290" s="73" t="s">
        <v>1454</v>
      </c>
      <c r="K290">
        <v>15</v>
      </c>
      <c r="L290">
        <v>-12</v>
      </c>
      <c r="M290">
        <v>0</v>
      </c>
      <c r="N290">
        <v>-12</v>
      </c>
      <c r="O290">
        <v>0</v>
      </c>
      <c r="P290">
        <v>33</v>
      </c>
      <c r="Q290">
        <v>16.25</v>
      </c>
      <c r="R290">
        <v>27000</v>
      </c>
      <c r="S290">
        <v>60000</v>
      </c>
      <c r="T290">
        <v>0</v>
      </c>
      <c r="U290">
        <v>23000</v>
      </c>
      <c r="V290">
        <v>30000</v>
      </c>
      <c r="W290">
        <v>0</v>
      </c>
      <c r="X290">
        <v>0</v>
      </c>
      <c r="Y290">
        <v>-12</v>
      </c>
      <c r="Z290">
        <v>0</v>
      </c>
      <c r="AA290">
        <v>0</v>
      </c>
      <c r="AB290">
        <v>0</v>
      </c>
      <c r="AC290">
        <v>27</v>
      </c>
      <c r="AD290">
        <v>0</v>
      </c>
      <c r="AE290">
        <v>0</v>
      </c>
      <c r="AF290">
        <v>0</v>
      </c>
      <c r="AG290">
        <v>0</v>
      </c>
    </row>
    <row r="291" spans="1:33">
      <c r="A291" s="73">
        <v>290</v>
      </c>
      <c r="B291" s="73" t="s">
        <v>1110</v>
      </c>
      <c r="C291" s="73" t="s">
        <v>1111</v>
      </c>
      <c r="D291" s="73" t="s">
        <v>990</v>
      </c>
      <c r="E291" s="73" t="s">
        <v>985</v>
      </c>
      <c r="F291">
        <v>12</v>
      </c>
      <c r="G291" s="73" t="s">
        <v>1674</v>
      </c>
      <c r="H291" s="73" t="s">
        <v>2133</v>
      </c>
      <c r="I291" s="73" t="s">
        <v>1670</v>
      </c>
      <c r="J291" s="73" t="s">
        <v>1455</v>
      </c>
      <c r="K291">
        <v>699</v>
      </c>
      <c r="L291">
        <v>698</v>
      </c>
      <c r="M291">
        <v>0</v>
      </c>
      <c r="N291">
        <v>698</v>
      </c>
      <c r="O291">
        <v>68</v>
      </c>
      <c r="P291">
        <v>34.666666665999998</v>
      </c>
      <c r="Q291">
        <v>49.083333332999999</v>
      </c>
      <c r="R291">
        <v>32000</v>
      </c>
      <c r="S291">
        <v>70000</v>
      </c>
      <c r="T291">
        <v>20800</v>
      </c>
      <c r="U291">
        <v>27200</v>
      </c>
      <c r="V291">
        <v>28000</v>
      </c>
      <c r="W291">
        <v>0</v>
      </c>
      <c r="X291">
        <v>0</v>
      </c>
      <c r="Y291">
        <v>698</v>
      </c>
      <c r="Z291">
        <v>1</v>
      </c>
      <c r="AA291">
        <v>0</v>
      </c>
      <c r="AB291">
        <v>0</v>
      </c>
      <c r="AC291">
        <v>0</v>
      </c>
      <c r="AD291">
        <v>0</v>
      </c>
      <c r="AE291">
        <v>0</v>
      </c>
      <c r="AF291">
        <v>0</v>
      </c>
      <c r="AG291">
        <v>0</v>
      </c>
    </row>
    <row r="292" spans="1:33">
      <c r="A292" s="73">
        <v>291</v>
      </c>
      <c r="B292" s="73" t="s">
        <v>2134</v>
      </c>
      <c r="C292" s="73" t="s">
        <v>2135</v>
      </c>
      <c r="D292" s="73" t="s">
        <v>990</v>
      </c>
      <c r="E292" s="73" t="s">
        <v>985</v>
      </c>
      <c r="F292">
        <v>6</v>
      </c>
      <c r="G292" s="73" t="s">
        <v>1689</v>
      </c>
      <c r="H292" s="73" t="s">
        <v>1698</v>
      </c>
      <c r="I292" s="73" t="s">
        <v>1732</v>
      </c>
      <c r="J292" s="73" t="s">
        <v>2136</v>
      </c>
      <c r="K292">
        <v>9</v>
      </c>
      <c r="L292">
        <v>9</v>
      </c>
      <c r="M292">
        <v>0</v>
      </c>
      <c r="N292">
        <v>9</v>
      </c>
      <c r="O292">
        <v>0</v>
      </c>
      <c r="P292">
        <v>0</v>
      </c>
      <c r="Q292">
        <v>0</v>
      </c>
      <c r="R292">
        <v>82000</v>
      </c>
      <c r="S292">
        <v>182000</v>
      </c>
      <c r="T292">
        <v>0</v>
      </c>
      <c r="U292">
        <v>69700</v>
      </c>
      <c r="V292">
        <v>91000</v>
      </c>
      <c r="W292">
        <v>0</v>
      </c>
      <c r="X292">
        <v>0</v>
      </c>
      <c r="Y292">
        <v>9</v>
      </c>
      <c r="Z292">
        <v>0</v>
      </c>
      <c r="AA292">
        <v>0</v>
      </c>
      <c r="AB292">
        <v>0</v>
      </c>
      <c r="AC292">
        <v>0</v>
      </c>
      <c r="AD292">
        <v>0</v>
      </c>
      <c r="AE292">
        <v>0</v>
      </c>
      <c r="AF292">
        <v>0</v>
      </c>
      <c r="AG292">
        <v>0</v>
      </c>
    </row>
    <row r="293" spans="1:33">
      <c r="A293" s="73">
        <v>292</v>
      </c>
      <c r="B293" s="73" t="s">
        <v>2137</v>
      </c>
      <c r="C293" s="73" t="s">
        <v>2138</v>
      </c>
      <c r="D293" s="73" t="s">
        <v>990</v>
      </c>
      <c r="E293" s="73" t="s">
        <v>985</v>
      </c>
      <c r="F293">
        <v>6</v>
      </c>
      <c r="G293" s="73" t="s">
        <v>1683</v>
      </c>
      <c r="H293" s="73" t="s">
        <v>1698</v>
      </c>
      <c r="I293" s="73" t="s">
        <v>1732</v>
      </c>
      <c r="J293" s="73" t="s">
        <v>2139</v>
      </c>
      <c r="K293">
        <v>-12</v>
      </c>
      <c r="L293">
        <v>-12</v>
      </c>
      <c r="M293">
        <v>0</v>
      </c>
      <c r="N293">
        <v>-12</v>
      </c>
      <c r="O293">
        <v>0</v>
      </c>
      <c r="P293">
        <v>0</v>
      </c>
      <c r="Q293">
        <v>1</v>
      </c>
      <c r="R293">
        <v>90000</v>
      </c>
      <c r="S293">
        <v>198000</v>
      </c>
      <c r="T293">
        <v>0</v>
      </c>
      <c r="U293">
        <v>76500</v>
      </c>
      <c r="V293">
        <v>99000</v>
      </c>
      <c r="W293">
        <v>0</v>
      </c>
      <c r="X293">
        <v>0</v>
      </c>
      <c r="Y293">
        <v>-12</v>
      </c>
      <c r="Z293">
        <v>0</v>
      </c>
      <c r="AA293">
        <v>0</v>
      </c>
      <c r="AB293">
        <v>0</v>
      </c>
      <c r="AC293">
        <v>0</v>
      </c>
      <c r="AD293">
        <v>0</v>
      </c>
      <c r="AE293">
        <v>0</v>
      </c>
      <c r="AF293">
        <v>0</v>
      </c>
      <c r="AG293">
        <v>0</v>
      </c>
    </row>
    <row r="294" spans="1:33">
      <c r="A294" s="73">
        <v>293</v>
      </c>
      <c r="B294" s="73" t="s">
        <v>3215</v>
      </c>
      <c r="C294" s="73" t="s">
        <v>3216</v>
      </c>
      <c r="D294" s="73" t="s">
        <v>990</v>
      </c>
      <c r="E294" s="73" t="s">
        <v>985</v>
      </c>
      <c r="F294">
        <v>6</v>
      </c>
      <c r="G294" s="73" t="s">
        <v>1689</v>
      </c>
      <c r="H294" s="73"/>
      <c r="I294" s="73" t="s">
        <v>1732</v>
      </c>
      <c r="J294" s="73" t="s">
        <v>3217</v>
      </c>
      <c r="K294">
        <v>-7</v>
      </c>
      <c r="L294">
        <v>-7</v>
      </c>
      <c r="M294">
        <v>0</v>
      </c>
      <c r="N294">
        <v>-7</v>
      </c>
      <c r="O294">
        <v>0</v>
      </c>
      <c r="P294">
        <v>0</v>
      </c>
      <c r="Q294">
        <v>0.58333333300000001</v>
      </c>
      <c r="R294">
        <v>370000</v>
      </c>
      <c r="S294">
        <v>820000</v>
      </c>
      <c r="T294">
        <v>0</v>
      </c>
      <c r="U294">
        <v>333000</v>
      </c>
      <c r="V294">
        <v>410000</v>
      </c>
      <c r="W294">
        <v>0</v>
      </c>
      <c r="X294">
        <v>0</v>
      </c>
      <c r="Y294">
        <v>-7</v>
      </c>
      <c r="Z294">
        <v>0</v>
      </c>
      <c r="AA294">
        <v>0</v>
      </c>
      <c r="AB294">
        <v>0</v>
      </c>
      <c r="AC294">
        <v>0</v>
      </c>
      <c r="AD294">
        <v>0</v>
      </c>
      <c r="AE294">
        <v>0</v>
      </c>
      <c r="AF294">
        <v>0</v>
      </c>
      <c r="AG294">
        <v>0</v>
      </c>
    </row>
    <row r="295" spans="1:33">
      <c r="A295" s="73">
        <v>294</v>
      </c>
      <c r="B295" s="73" t="s">
        <v>2140</v>
      </c>
      <c r="C295" s="73" t="s">
        <v>2141</v>
      </c>
      <c r="D295" s="73" t="s">
        <v>990</v>
      </c>
      <c r="E295" s="73" t="s">
        <v>985</v>
      </c>
      <c r="F295">
        <v>6</v>
      </c>
      <c r="G295" s="73" t="s">
        <v>1702</v>
      </c>
      <c r="H295" s="73" t="s">
        <v>1715</v>
      </c>
      <c r="I295" s="73" t="s">
        <v>1732</v>
      </c>
      <c r="J295" s="73" t="s">
        <v>2142</v>
      </c>
      <c r="K295">
        <v>1</v>
      </c>
      <c r="L295">
        <v>1</v>
      </c>
      <c r="M295">
        <v>0</v>
      </c>
      <c r="N295">
        <v>1</v>
      </c>
      <c r="O295">
        <v>0</v>
      </c>
      <c r="P295">
        <v>0</v>
      </c>
      <c r="Q295">
        <v>8.3333332999999996E-2</v>
      </c>
      <c r="R295">
        <v>29000000</v>
      </c>
      <c r="S295">
        <v>64000000</v>
      </c>
      <c r="T295">
        <v>0</v>
      </c>
      <c r="U295">
        <v>26100000</v>
      </c>
      <c r="V295">
        <v>32000000</v>
      </c>
      <c r="W295">
        <v>0</v>
      </c>
      <c r="X295">
        <v>1</v>
      </c>
      <c r="Y295">
        <v>1</v>
      </c>
      <c r="Z295">
        <v>0</v>
      </c>
      <c r="AA295">
        <v>0</v>
      </c>
      <c r="AB295">
        <v>0</v>
      </c>
      <c r="AC295">
        <v>0</v>
      </c>
      <c r="AD295">
        <v>0</v>
      </c>
      <c r="AE295">
        <v>0</v>
      </c>
      <c r="AF295">
        <v>0</v>
      </c>
      <c r="AG295">
        <v>0</v>
      </c>
    </row>
    <row r="296" spans="1:33">
      <c r="A296" s="73">
        <v>295</v>
      </c>
      <c r="B296" s="73" t="s">
        <v>2143</v>
      </c>
      <c r="C296" s="73" t="s">
        <v>2144</v>
      </c>
      <c r="D296" s="73" t="s">
        <v>990</v>
      </c>
      <c r="E296" s="73" t="s">
        <v>985</v>
      </c>
      <c r="F296">
        <v>1</v>
      </c>
      <c r="G296" s="73" t="s">
        <v>1702</v>
      </c>
      <c r="H296" s="73" t="s">
        <v>1715</v>
      </c>
      <c r="I296" s="73" t="s">
        <v>1732</v>
      </c>
      <c r="J296" s="73" t="s">
        <v>2145</v>
      </c>
      <c r="K296">
        <v>1</v>
      </c>
      <c r="L296">
        <v>1</v>
      </c>
      <c r="M296">
        <v>0</v>
      </c>
      <c r="N296">
        <v>1</v>
      </c>
      <c r="O296">
        <v>1</v>
      </c>
      <c r="P296">
        <v>0.33333333300000001</v>
      </c>
      <c r="Q296">
        <v>0.16666666599999999</v>
      </c>
      <c r="R296">
        <v>18500000</v>
      </c>
      <c r="S296">
        <v>40800000</v>
      </c>
      <c r="T296">
        <v>16650000</v>
      </c>
      <c r="U296">
        <v>16650000</v>
      </c>
      <c r="V296">
        <v>20400000</v>
      </c>
      <c r="W296">
        <v>0</v>
      </c>
      <c r="X296">
        <v>2</v>
      </c>
      <c r="Y296">
        <v>1</v>
      </c>
      <c r="Z296">
        <v>0</v>
      </c>
      <c r="AA296">
        <v>0</v>
      </c>
      <c r="AB296">
        <v>0</v>
      </c>
      <c r="AC296">
        <v>0</v>
      </c>
      <c r="AD296">
        <v>0</v>
      </c>
      <c r="AE296">
        <v>0</v>
      </c>
      <c r="AF296">
        <v>0</v>
      </c>
      <c r="AG296">
        <v>0</v>
      </c>
    </row>
    <row r="297" spans="1:33">
      <c r="A297" s="73">
        <v>296</v>
      </c>
      <c r="B297" s="73" t="s">
        <v>2146</v>
      </c>
      <c r="C297" s="73" t="s">
        <v>2147</v>
      </c>
      <c r="D297" s="73" t="s">
        <v>990</v>
      </c>
      <c r="E297" s="73" t="s">
        <v>985</v>
      </c>
      <c r="F297">
        <v>6</v>
      </c>
      <c r="G297" s="73" t="s">
        <v>1776</v>
      </c>
      <c r="H297" s="73" t="s">
        <v>1715</v>
      </c>
      <c r="I297" s="73" t="s">
        <v>1732</v>
      </c>
      <c r="J297" s="73" t="s">
        <v>2148</v>
      </c>
      <c r="K297">
        <v>1</v>
      </c>
      <c r="L297">
        <v>0</v>
      </c>
      <c r="M297">
        <v>0</v>
      </c>
      <c r="N297">
        <v>0</v>
      </c>
      <c r="O297">
        <v>0</v>
      </c>
      <c r="P297">
        <v>0</v>
      </c>
      <c r="Q297">
        <v>8.3333332999999996E-2</v>
      </c>
      <c r="R297">
        <v>2400000</v>
      </c>
      <c r="S297">
        <v>0</v>
      </c>
      <c r="T297">
        <v>0</v>
      </c>
      <c r="U297">
        <v>2160000</v>
      </c>
      <c r="V297">
        <v>0</v>
      </c>
      <c r="W297">
        <v>0</v>
      </c>
      <c r="X297">
        <v>0</v>
      </c>
      <c r="Y297">
        <v>0</v>
      </c>
      <c r="Z297">
        <v>0</v>
      </c>
      <c r="AA297">
        <v>0</v>
      </c>
      <c r="AB297">
        <v>0</v>
      </c>
      <c r="AC297">
        <v>1</v>
      </c>
      <c r="AD297">
        <v>0</v>
      </c>
      <c r="AE297">
        <v>0</v>
      </c>
      <c r="AF297">
        <v>0</v>
      </c>
      <c r="AG297">
        <v>0</v>
      </c>
    </row>
    <row r="298" spans="1:33">
      <c r="A298" s="73">
        <v>297</v>
      </c>
      <c r="B298" s="73" t="s">
        <v>2149</v>
      </c>
      <c r="C298" s="73" t="s">
        <v>2150</v>
      </c>
      <c r="D298" s="73" t="s">
        <v>990</v>
      </c>
      <c r="E298" s="73" t="s">
        <v>985</v>
      </c>
      <c r="F298">
        <v>1</v>
      </c>
      <c r="G298" s="73" t="s">
        <v>1683</v>
      </c>
      <c r="H298" s="73" t="s">
        <v>1715</v>
      </c>
      <c r="I298" s="73" t="s">
        <v>1732</v>
      </c>
      <c r="J298" s="73" t="s">
        <v>2151</v>
      </c>
      <c r="K298">
        <v>0</v>
      </c>
      <c r="L298">
        <v>0</v>
      </c>
      <c r="M298">
        <v>0</v>
      </c>
      <c r="N298">
        <v>0</v>
      </c>
      <c r="O298">
        <v>1</v>
      </c>
      <c r="P298">
        <v>0.33333333300000001</v>
      </c>
      <c r="Q298">
        <v>0.16666666599999999</v>
      </c>
      <c r="R298">
        <v>18500000</v>
      </c>
      <c r="S298">
        <v>40800000</v>
      </c>
      <c r="T298">
        <v>16650000</v>
      </c>
      <c r="U298">
        <v>16650000</v>
      </c>
      <c r="V298">
        <v>20400000</v>
      </c>
      <c r="W298">
        <v>0</v>
      </c>
      <c r="X298">
        <v>1</v>
      </c>
      <c r="Y298">
        <v>0</v>
      </c>
      <c r="Z298">
        <v>0</v>
      </c>
      <c r="AA298">
        <v>0</v>
      </c>
      <c r="AB298">
        <v>0</v>
      </c>
      <c r="AC298">
        <v>0</v>
      </c>
      <c r="AD298">
        <v>0</v>
      </c>
      <c r="AE298">
        <v>0</v>
      </c>
      <c r="AF298">
        <v>0</v>
      </c>
      <c r="AG298">
        <v>0</v>
      </c>
    </row>
    <row r="299" spans="1:33">
      <c r="A299" s="73">
        <v>298</v>
      </c>
      <c r="B299" s="73" t="s">
        <v>2152</v>
      </c>
      <c r="C299" s="73" t="s">
        <v>2153</v>
      </c>
      <c r="D299" s="73" t="s">
        <v>990</v>
      </c>
      <c r="E299" s="73" t="s">
        <v>985</v>
      </c>
      <c r="F299">
        <v>1</v>
      </c>
      <c r="G299" s="73" t="s">
        <v>1815</v>
      </c>
      <c r="H299" s="73" t="s">
        <v>1715</v>
      </c>
      <c r="I299" s="73" t="s">
        <v>1732</v>
      </c>
      <c r="J299" s="73" t="s">
        <v>2154</v>
      </c>
      <c r="K299">
        <v>1</v>
      </c>
      <c r="L299">
        <v>0</v>
      </c>
      <c r="M299">
        <v>0</v>
      </c>
      <c r="N299">
        <v>0</v>
      </c>
      <c r="O299">
        <v>0</v>
      </c>
      <c r="P299">
        <v>0</v>
      </c>
      <c r="Q299">
        <v>0</v>
      </c>
      <c r="R299">
        <v>8800000</v>
      </c>
      <c r="S299">
        <v>0</v>
      </c>
      <c r="T299">
        <v>0</v>
      </c>
      <c r="U299">
        <v>0</v>
      </c>
      <c r="V299">
        <v>0</v>
      </c>
      <c r="W299">
        <v>0</v>
      </c>
      <c r="X299">
        <v>0</v>
      </c>
      <c r="Y299">
        <v>0</v>
      </c>
      <c r="Z299">
        <v>0</v>
      </c>
      <c r="AA299">
        <v>0</v>
      </c>
      <c r="AB299">
        <v>0</v>
      </c>
      <c r="AC299">
        <v>1</v>
      </c>
      <c r="AD299">
        <v>0</v>
      </c>
      <c r="AE299">
        <v>0</v>
      </c>
      <c r="AF299">
        <v>0</v>
      </c>
      <c r="AG299">
        <v>0</v>
      </c>
    </row>
    <row r="300" spans="1:33">
      <c r="A300" s="73">
        <v>299</v>
      </c>
      <c r="B300" s="73" t="s">
        <v>2155</v>
      </c>
      <c r="C300" s="73" t="s">
        <v>2156</v>
      </c>
      <c r="D300" s="73" t="s">
        <v>990</v>
      </c>
      <c r="E300" s="73" t="s">
        <v>985</v>
      </c>
      <c r="F300">
        <v>12</v>
      </c>
      <c r="G300" s="73" t="s">
        <v>1858</v>
      </c>
      <c r="H300" s="73" t="s">
        <v>1715</v>
      </c>
      <c r="I300" s="73" t="s">
        <v>1732</v>
      </c>
      <c r="J300" s="73" t="s">
        <v>2157</v>
      </c>
      <c r="K300">
        <v>2</v>
      </c>
      <c r="L300">
        <v>2</v>
      </c>
      <c r="M300">
        <v>0</v>
      </c>
      <c r="N300">
        <v>2</v>
      </c>
      <c r="O300">
        <v>0</v>
      </c>
      <c r="P300">
        <v>0</v>
      </c>
      <c r="Q300">
        <v>0</v>
      </c>
      <c r="R300">
        <v>12500000</v>
      </c>
      <c r="S300">
        <v>23000000</v>
      </c>
      <c r="T300">
        <v>0</v>
      </c>
      <c r="U300">
        <v>11250000</v>
      </c>
      <c r="V300">
        <v>13800000</v>
      </c>
      <c r="W300">
        <v>0</v>
      </c>
      <c r="X300">
        <v>0</v>
      </c>
      <c r="Y300">
        <v>2</v>
      </c>
      <c r="Z300">
        <v>0</v>
      </c>
      <c r="AA300">
        <v>0</v>
      </c>
      <c r="AB300">
        <v>0</v>
      </c>
      <c r="AC300">
        <v>0</v>
      </c>
      <c r="AD300">
        <v>0</v>
      </c>
      <c r="AE300">
        <v>0</v>
      </c>
      <c r="AF300">
        <v>0</v>
      </c>
      <c r="AG300">
        <v>0</v>
      </c>
    </row>
    <row r="301" spans="1:33">
      <c r="A301" s="73">
        <v>300</v>
      </c>
      <c r="B301" s="73" t="s">
        <v>1113</v>
      </c>
      <c r="C301" s="73" t="s">
        <v>1112</v>
      </c>
      <c r="D301" s="73" t="s">
        <v>990</v>
      </c>
      <c r="E301" s="73" t="s">
        <v>985</v>
      </c>
      <c r="F301">
        <v>6</v>
      </c>
      <c r="G301" s="73" t="s">
        <v>1714</v>
      </c>
      <c r="H301" s="73" t="s">
        <v>1715</v>
      </c>
      <c r="I301" s="73" t="s">
        <v>1732</v>
      </c>
      <c r="J301" s="73" t="s">
        <v>1456</v>
      </c>
      <c r="K301">
        <v>14</v>
      </c>
      <c r="L301">
        <v>14</v>
      </c>
      <c r="M301">
        <v>14</v>
      </c>
      <c r="N301">
        <v>0</v>
      </c>
      <c r="O301">
        <v>5</v>
      </c>
      <c r="P301">
        <v>33.666666665999998</v>
      </c>
      <c r="Q301">
        <v>18.833333332999999</v>
      </c>
      <c r="R301">
        <v>110000</v>
      </c>
      <c r="S301">
        <v>242000</v>
      </c>
      <c r="T301">
        <v>60500</v>
      </c>
      <c r="U301">
        <v>93500</v>
      </c>
      <c r="V301">
        <v>85000</v>
      </c>
      <c r="W301">
        <v>-240</v>
      </c>
      <c r="X301">
        <v>240</v>
      </c>
      <c r="Y301">
        <v>14</v>
      </c>
      <c r="Z301">
        <v>0</v>
      </c>
      <c r="AA301">
        <v>0</v>
      </c>
      <c r="AB301">
        <v>0</v>
      </c>
      <c r="AC301">
        <v>0</v>
      </c>
      <c r="AD301">
        <v>0</v>
      </c>
      <c r="AE301">
        <v>0</v>
      </c>
      <c r="AF301">
        <v>0</v>
      </c>
      <c r="AG301">
        <v>0</v>
      </c>
    </row>
    <row r="302" spans="1:33">
      <c r="A302" s="73">
        <v>301</v>
      </c>
      <c r="B302" s="73" t="s">
        <v>1114</v>
      </c>
      <c r="C302" s="73" t="s">
        <v>1115</v>
      </c>
      <c r="D302" s="73" t="s">
        <v>990</v>
      </c>
      <c r="E302" s="73" t="s">
        <v>985</v>
      </c>
      <c r="F302">
        <v>6</v>
      </c>
      <c r="G302" s="73" t="s">
        <v>1714</v>
      </c>
      <c r="H302" s="73" t="s">
        <v>1675</v>
      </c>
      <c r="I302" s="73" t="s">
        <v>1732</v>
      </c>
      <c r="J302" s="73" t="s">
        <v>1457</v>
      </c>
      <c r="K302">
        <v>0</v>
      </c>
      <c r="L302">
        <v>0</v>
      </c>
      <c r="M302">
        <v>0</v>
      </c>
      <c r="N302">
        <v>0</v>
      </c>
      <c r="O302">
        <v>0</v>
      </c>
      <c r="P302">
        <v>2</v>
      </c>
      <c r="Q302">
        <v>10.416666665999999</v>
      </c>
      <c r="R302">
        <v>100000</v>
      </c>
      <c r="S302">
        <v>220000</v>
      </c>
      <c r="T302">
        <v>55000</v>
      </c>
      <c r="U302">
        <v>85000</v>
      </c>
      <c r="V302">
        <v>77000</v>
      </c>
      <c r="W302">
        <v>-120</v>
      </c>
      <c r="X302">
        <v>120</v>
      </c>
      <c r="Y302">
        <v>0</v>
      </c>
      <c r="Z302">
        <v>0</v>
      </c>
      <c r="AA302">
        <v>0</v>
      </c>
      <c r="AB302">
        <v>0</v>
      </c>
      <c r="AC302">
        <v>0</v>
      </c>
      <c r="AD302">
        <v>0</v>
      </c>
      <c r="AE302">
        <v>0</v>
      </c>
      <c r="AF302">
        <v>0</v>
      </c>
      <c r="AG302">
        <v>0</v>
      </c>
    </row>
    <row r="303" spans="1:33">
      <c r="A303" s="73">
        <v>302</v>
      </c>
      <c r="B303" s="73" t="s">
        <v>1116</v>
      </c>
      <c r="C303" s="73" t="s">
        <v>1117</v>
      </c>
      <c r="D303" s="73" t="s">
        <v>990</v>
      </c>
      <c r="E303" s="73" t="s">
        <v>985</v>
      </c>
      <c r="F303">
        <v>6</v>
      </c>
      <c r="G303" s="73" t="s">
        <v>1689</v>
      </c>
      <c r="H303" s="73" t="s">
        <v>1723</v>
      </c>
      <c r="I303" s="73" t="s">
        <v>1732</v>
      </c>
      <c r="J303" s="73" t="s">
        <v>1458</v>
      </c>
      <c r="K303">
        <v>1</v>
      </c>
      <c r="L303">
        <v>0</v>
      </c>
      <c r="M303">
        <v>0</v>
      </c>
      <c r="N303">
        <v>0</v>
      </c>
      <c r="O303">
        <v>0</v>
      </c>
      <c r="P303">
        <v>0.33333333300000001</v>
      </c>
      <c r="Q303">
        <v>20.416666666000001</v>
      </c>
      <c r="R303">
        <v>40000</v>
      </c>
      <c r="S303">
        <v>88000</v>
      </c>
      <c r="T303">
        <v>26000</v>
      </c>
      <c r="U303">
        <v>34000</v>
      </c>
      <c r="V303">
        <v>39000</v>
      </c>
      <c r="W303">
        <v>0</v>
      </c>
      <c r="X303">
        <v>0</v>
      </c>
      <c r="Y303">
        <v>0</v>
      </c>
      <c r="Z303">
        <v>1</v>
      </c>
      <c r="AA303">
        <v>0</v>
      </c>
      <c r="AB303">
        <v>0</v>
      </c>
      <c r="AC303">
        <v>0</v>
      </c>
      <c r="AD303">
        <v>0</v>
      </c>
      <c r="AE303">
        <v>0</v>
      </c>
      <c r="AF303">
        <v>0</v>
      </c>
      <c r="AG303">
        <v>0</v>
      </c>
    </row>
    <row r="304" spans="1:33">
      <c r="A304" s="73">
        <v>303</v>
      </c>
      <c r="B304" s="73" t="s">
        <v>1118</v>
      </c>
      <c r="C304" s="73" t="s">
        <v>1119</v>
      </c>
      <c r="D304" s="73" t="s">
        <v>990</v>
      </c>
      <c r="E304" s="73" t="s">
        <v>985</v>
      </c>
      <c r="F304">
        <v>6</v>
      </c>
      <c r="G304" s="73" t="s">
        <v>1674</v>
      </c>
      <c r="H304" s="73" t="s">
        <v>1715</v>
      </c>
      <c r="I304" s="73" t="s">
        <v>1732</v>
      </c>
      <c r="J304" s="73" t="s">
        <v>1459</v>
      </c>
      <c r="K304">
        <v>54</v>
      </c>
      <c r="L304">
        <v>-2</v>
      </c>
      <c r="M304">
        <v>0</v>
      </c>
      <c r="N304">
        <v>-2</v>
      </c>
      <c r="O304">
        <v>69</v>
      </c>
      <c r="P304">
        <v>87</v>
      </c>
      <c r="Q304">
        <v>35.333333332999999</v>
      </c>
      <c r="R304">
        <v>45000</v>
      </c>
      <c r="S304">
        <v>100000</v>
      </c>
      <c r="T304">
        <v>29300</v>
      </c>
      <c r="U304">
        <v>38300</v>
      </c>
      <c r="V304">
        <v>45000</v>
      </c>
      <c r="W304">
        <v>0</v>
      </c>
      <c r="X304">
        <v>0</v>
      </c>
      <c r="Y304">
        <v>-2</v>
      </c>
      <c r="Z304">
        <v>2</v>
      </c>
      <c r="AA304">
        <v>0</v>
      </c>
      <c r="AB304">
        <v>0</v>
      </c>
      <c r="AC304">
        <v>0</v>
      </c>
      <c r="AD304">
        <v>54</v>
      </c>
      <c r="AE304">
        <v>0</v>
      </c>
      <c r="AF304">
        <v>0</v>
      </c>
      <c r="AG304">
        <v>0</v>
      </c>
    </row>
    <row r="305" spans="1:33">
      <c r="A305" s="73">
        <v>304</v>
      </c>
      <c r="B305" s="73" t="s">
        <v>1120</v>
      </c>
      <c r="C305" s="73" t="s">
        <v>1121</v>
      </c>
      <c r="D305" s="73" t="s">
        <v>990</v>
      </c>
      <c r="E305" s="73" t="s">
        <v>985</v>
      </c>
      <c r="F305">
        <v>6</v>
      </c>
      <c r="G305" s="73" t="s">
        <v>1674</v>
      </c>
      <c r="H305" s="73" t="s">
        <v>1723</v>
      </c>
      <c r="I305" s="73" t="s">
        <v>1732</v>
      </c>
      <c r="J305" s="73" t="s">
        <v>1460</v>
      </c>
      <c r="K305">
        <v>38</v>
      </c>
      <c r="L305">
        <v>0</v>
      </c>
      <c r="M305">
        <v>0</v>
      </c>
      <c r="N305">
        <v>0</v>
      </c>
      <c r="O305">
        <v>17</v>
      </c>
      <c r="P305">
        <v>57</v>
      </c>
      <c r="Q305">
        <v>59.416666665999998</v>
      </c>
      <c r="R305">
        <v>45000</v>
      </c>
      <c r="S305">
        <v>100000</v>
      </c>
      <c r="T305">
        <v>29300</v>
      </c>
      <c r="U305">
        <v>38300</v>
      </c>
      <c r="V305">
        <v>45000</v>
      </c>
      <c r="W305">
        <v>0</v>
      </c>
      <c r="X305">
        <v>0</v>
      </c>
      <c r="Y305">
        <v>0</v>
      </c>
      <c r="Z305">
        <v>0</v>
      </c>
      <c r="AA305">
        <v>0</v>
      </c>
      <c r="AB305">
        <v>0</v>
      </c>
      <c r="AC305">
        <v>0</v>
      </c>
      <c r="AD305">
        <v>38</v>
      </c>
      <c r="AE305">
        <v>0</v>
      </c>
      <c r="AF305">
        <v>0</v>
      </c>
      <c r="AG305">
        <v>0</v>
      </c>
    </row>
    <row r="306" spans="1:33">
      <c r="A306" s="73">
        <v>305</v>
      </c>
      <c r="B306" s="73" t="s">
        <v>2158</v>
      </c>
      <c r="C306" s="73" t="s">
        <v>1122</v>
      </c>
      <c r="D306" s="73" t="s">
        <v>990</v>
      </c>
      <c r="E306" s="73" t="s">
        <v>985</v>
      </c>
      <c r="F306">
        <v>6</v>
      </c>
      <c r="G306" s="73" t="s">
        <v>1689</v>
      </c>
      <c r="H306" s="73" t="s">
        <v>1723</v>
      </c>
      <c r="I306" s="73" t="s">
        <v>1732</v>
      </c>
      <c r="J306" s="73" t="s">
        <v>1461</v>
      </c>
      <c r="K306">
        <v>2</v>
      </c>
      <c r="L306">
        <v>0</v>
      </c>
      <c r="M306">
        <v>0</v>
      </c>
      <c r="N306">
        <v>0</v>
      </c>
      <c r="O306">
        <v>0</v>
      </c>
      <c r="P306">
        <v>0</v>
      </c>
      <c r="Q306">
        <v>0</v>
      </c>
      <c r="R306">
        <v>56000</v>
      </c>
      <c r="S306">
        <v>124000</v>
      </c>
      <c r="T306">
        <v>0</v>
      </c>
      <c r="U306">
        <v>47600</v>
      </c>
      <c r="V306">
        <v>62000</v>
      </c>
      <c r="W306">
        <v>0</v>
      </c>
      <c r="X306">
        <v>0</v>
      </c>
      <c r="Y306">
        <v>0</v>
      </c>
      <c r="Z306">
        <v>2</v>
      </c>
      <c r="AA306">
        <v>0</v>
      </c>
      <c r="AB306">
        <v>0</v>
      </c>
      <c r="AC306">
        <v>0</v>
      </c>
      <c r="AD306">
        <v>0</v>
      </c>
      <c r="AE306">
        <v>0</v>
      </c>
      <c r="AF306">
        <v>0</v>
      </c>
      <c r="AG306">
        <v>0</v>
      </c>
    </row>
    <row r="307" spans="1:33">
      <c r="A307" s="73">
        <v>306</v>
      </c>
      <c r="B307" s="73" t="s">
        <v>1123</v>
      </c>
      <c r="C307" s="73" t="s">
        <v>1122</v>
      </c>
      <c r="D307" s="73" t="s">
        <v>990</v>
      </c>
      <c r="E307" s="73" t="s">
        <v>985</v>
      </c>
      <c r="F307">
        <v>6</v>
      </c>
      <c r="G307" s="73" t="s">
        <v>1674</v>
      </c>
      <c r="H307" s="73" t="s">
        <v>1723</v>
      </c>
      <c r="I307" s="73" t="s">
        <v>1732</v>
      </c>
      <c r="J307" s="73" t="s">
        <v>1461</v>
      </c>
      <c r="K307">
        <v>1</v>
      </c>
      <c r="L307">
        <v>0</v>
      </c>
      <c r="M307">
        <v>0</v>
      </c>
      <c r="N307">
        <v>0</v>
      </c>
      <c r="O307">
        <v>0</v>
      </c>
      <c r="P307">
        <v>1</v>
      </c>
      <c r="Q307">
        <v>38.666666665999998</v>
      </c>
      <c r="R307">
        <v>56000</v>
      </c>
      <c r="S307">
        <v>124000</v>
      </c>
      <c r="T307">
        <v>36400</v>
      </c>
      <c r="U307">
        <v>47600</v>
      </c>
      <c r="V307">
        <v>55000</v>
      </c>
      <c r="W307">
        <v>0</v>
      </c>
      <c r="X307">
        <v>0</v>
      </c>
      <c r="Y307">
        <v>0</v>
      </c>
      <c r="Z307">
        <v>0</v>
      </c>
      <c r="AA307">
        <v>0</v>
      </c>
      <c r="AB307">
        <v>0</v>
      </c>
      <c r="AC307">
        <v>0</v>
      </c>
      <c r="AD307">
        <v>1</v>
      </c>
      <c r="AE307">
        <v>0</v>
      </c>
      <c r="AF307">
        <v>0</v>
      </c>
      <c r="AG307">
        <v>0</v>
      </c>
    </row>
    <row r="308" spans="1:33">
      <c r="A308" s="73">
        <v>307</v>
      </c>
      <c r="B308" s="73" t="s">
        <v>1124</v>
      </c>
      <c r="C308" s="73" t="s">
        <v>1125</v>
      </c>
      <c r="D308" s="73" t="s">
        <v>990</v>
      </c>
      <c r="E308" s="73" t="s">
        <v>985</v>
      </c>
      <c r="F308">
        <v>6</v>
      </c>
      <c r="G308" s="73" t="s">
        <v>1689</v>
      </c>
      <c r="H308" s="73" t="s">
        <v>1715</v>
      </c>
      <c r="I308" s="73" t="s">
        <v>1732</v>
      </c>
      <c r="J308" s="73" t="s">
        <v>1462</v>
      </c>
      <c r="K308">
        <v>209</v>
      </c>
      <c r="L308">
        <v>207</v>
      </c>
      <c r="M308">
        <v>0</v>
      </c>
      <c r="N308">
        <v>207</v>
      </c>
      <c r="O308">
        <v>324</v>
      </c>
      <c r="P308">
        <v>123</v>
      </c>
      <c r="Q308">
        <v>50.25</v>
      </c>
      <c r="R308">
        <v>56000</v>
      </c>
      <c r="S308">
        <v>124000</v>
      </c>
      <c r="T308">
        <v>36400</v>
      </c>
      <c r="U308">
        <v>47600</v>
      </c>
      <c r="V308">
        <v>55000</v>
      </c>
      <c r="W308">
        <v>0</v>
      </c>
      <c r="X308">
        <v>0</v>
      </c>
      <c r="Y308">
        <v>207</v>
      </c>
      <c r="Z308">
        <v>0</v>
      </c>
      <c r="AA308">
        <v>0</v>
      </c>
      <c r="AB308">
        <v>0</v>
      </c>
      <c r="AC308">
        <v>0</v>
      </c>
      <c r="AD308">
        <v>0</v>
      </c>
      <c r="AE308">
        <v>0</v>
      </c>
      <c r="AF308">
        <v>2</v>
      </c>
      <c r="AG308">
        <v>0</v>
      </c>
    </row>
    <row r="309" spans="1:33">
      <c r="A309" s="73">
        <v>308</v>
      </c>
      <c r="B309" s="73" t="s">
        <v>1126</v>
      </c>
      <c r="C309" s="73" t="s">
        <v>1127</v>
      </c>
      <c r="D309" s="73" t="s">
        <v>990</v>
      </c>
      <c r="E309" s="73" t="s">
        <v>985</v>
      </c>
      <c r="F309">
        <v>6</v>
      </c>
      <c r="G309" s="73" t="s">
        <v>1714</v>
      </c>
      <c r="H309" s="73" t="s">
        <v>1715</v>
      </c>
      <c r="I309" s="73" t="s">
        <v>1732</v>
      </c>
      <c r="J309" s="73" t="s">
        <v>1463</v>
      </c>
      <c r="K309">
        <v>3</v>
      </c>
      <c r="L309">
        <v>3</v>
      </c>
      <c r="M309">
        <v>0</v>
      </c>
      <c r="N309">
        <v>3</v>
      </c>
      <c r="O309">
        <v>0</v>
      </c>
      <c r="P309">
        <v>4.6666666660000002</v>
      </c>
      <c r="Q309">
        <v>19.75</v>
      </c>
      <c r="R309">
        <v>120000</v>
      </c>
      <c r="S309">
        <v>264000</v>
      </c>
      <c r="T309">
        <v>66000</v>
      </c>
      <c r="U309">
        <v>102000</v>
      </c>
      <c r="V309">
        <v>92000</v>
      </c>
      <c r="W309">
        <v>-240</v>
      </c>
      <c r="X309">
        <v>240</v>
      </c>
      <c r="Y309">
        <v>3</v>
      </c>
      <c r="Z309">
        <v>0</v>
      </c>
      <c r="AA309">
        <v>0</v>
      </c>
      <c r="AB309">
        <v>0</v>
      </c>
      <c r="AC309">
        <v>0</v>
      </c>
      <c r="AD309">
        <v>0</v>
      </c>
      <c r="AE309">
        <v>0</v>
      </c>
      <c r="AF309">
        <v>0</v>
      </c>
      <c r="AG309">
        <v>0</v>
      </c>
    </row>
    <row r="310" spans="1:33">
      <c r="A310" s="73">
        <v>309</v>
      </c>
      <c r="B310" s="73" t="s">
        <v>1128</v>
      </c>
      <c r="C310" s="73" t="s">
        <v>1129</v>
      </c>
      <c r="D310" s="73" t="s">
        <v>990</v>
      </c>
      <c r="E310" s="73" t="s">
        <v>985</v>
      </c>
      <c r="F310">
        <v>6</v>
      </c>
      <c r="G310" s="73" t="s">
        <v>1714</v>
      </c>
      <c r="H310" s="73" t="s">
        <v>1715</v>
      </c>
      <c r="I310" s="73" t="s">
        <v>1732</v>
      </c>
      <c r="J310" s="73" t="s">
        <v>1464</v>
      </c>
      <c r="K310">
        <v>1</v>
      </c>
      <c r="L310">
        <v>1</v>
      </c>
      <c r="M310">
        <v>0</v>
      </c>
      <c r="N310">
        <v>1</v>
      </c>
      <c r="O310">
        <v>69</v>
      </c>
      <c r="P310">
        <v>32.666666665999998</v>
      </c>
      <c r="Q310">
        <v>8.75</v>
      </c>
      <c r="R310">
        <v>120000</v>
      </c>
      <c r="S310">
        <v>264000</v>
      </c>
      <c r="T310">
        <v>78000</v>
      </c>
      <c r="U310">
        <v>102000</v>
      </c>
      <c r="V310">
        <v>106000</v>
      </c>
      <c r="W310">
        <v>0</v>
      </c>
      <c r="X310">
        <v>0</v>
      </c>
      <c r="Y310">
        <v>1</v>
      </c>
      <c r="Z310">
        <v>0</v>
      </c>
      <c r="AA310">
        <v>0</v>
      </c>
      <c r="AB310">
        <v>0</v>
      </c>
      <c r="AC310">
        <v>0</v>
      </c>
      <c r="AD310">
        <v>0</v>
      </c>
      <c r="AE310">
        <v>0</v>
      </c>
      <c r="AF310">
        <v>0</v>
      </c>
      <c r="AG310">
        <v>0</v>
      </c>
    </row>
    <row r="311" spans="1:33">
      <c r="A311" s="73">
        <v>310</v>
      </c>
      <c r="B311" s="73" t="s">
        <v>2159</v>
      </c>
      <c r="C311" s="73" t="s">
        <v>1130</v>
      </c>
      <c r="D311" s="73" t="s">
        <v>990</v>
      </c>
      <c r="E311" s="73" t="s">
        <v>985</v>
      </c>
      <c r="F311">
        <v>12</v>
      </c>
      <c r="G311" s="73" t="s">
        <v>1702</v>
      </c>
      <c r="H311" s="73" t="s">
        <v>1698</v>
      </c>
      <c r="I311" s="73" t="s">
        <v>1732</v>
      </c>
      <c r="J311" s="73" t="s">
        <v>1465</v>
      </c>
      <c r="K311">
        <v>5</v>
      </c>
      <c r="L311">
        <v>5</v>
      </c>
      <c r="M311">
        <v>0</v>
      </c>
      <c r="N311">
        <v>5</v>
      </c>
      <c r="O311">
        <v>0</v>
      </c>
      <c r="P311">
        <v>0</v>
      </c>
      <c r="Q311">
        <v>0</v>
      </c>
      <c r="R311">
        <v>74000</v>
      </c>
      <c r="S311">
        <v>164000</v>
      </c>
      <c r="T311">
        <v>0</v>
      </c>
      <c r="U311">
        <v>62900</v>
      </c>
      <c r="V311">
        <v>82000</v>
      </c>
      <c r="W311">
        <v>0</v>
      </c>
      <c r="X311">
        <v>0</v>
      </c>
      <c r="Y311">
        <v>5</v>
      </c>
      <c r="Z311">
        <v>0</v>
      </c>
      <c r="AA311">
        <v>0</v>
      </c>
      <c r="AB311">
        <v>0</v>
      </c>
      <c r="AC311">
        <v>0</v>
      </c>
      <c r="AD311">
        <v>0</v>
      </c>
      <c r="AE311">
        <v>0</v>
      </c>
      <c r="AF311">
        <v>0</v>
      </c>
      <c r="AG311">
        <v>0</v>
      </c>
    </row>
    <row r="312" spans="1:33">
      <c r="A312" s="73">
        <v>311</v>
      </c>
      <c r="B312" s="73" t="s">
        <v>1131</v>
      </c>
      <c r="C312" s="73" t="s">
        <v>1130</v>
      </c>
      <c r="D312" s="73" t="s">
        <v>990</v>
      </c>
      <c r="E312" s="73" t="s">
        <v>985</v>
      </c>
      <c r="F312">
        <v>12</v>
      </c>
      <c r="G312" s="73" t="s">
        <v>1683</v>
      </c>
      <c r="H312" s="73" t="s">
        <v>1698</v>
      </c>
      <c r="I312" s="73" t="s">
        <v>1732</v>
      </c>
      <c r="J312" s="73" t="s">
        <v>1465</v>
      </c>
      <c r="K312">
        <v>7</v>
      </c>
      <c r="L312">
        <v>7</v>
      </c>
      <c r="M312">
        <v>0</v>
      </c>
      <c r="N312">
        <v>7</v>
      </c>
      <c r="O312">
        <v>11</v>
      </c>
      <c r="P312">
        <v>4.6666666660000002</v>
      </c>
      <c r="Q312">
        <v>3.5</v>
      </c>
      <c r="R312">
        <v>79000</v>
      </c>
      <c r="S312">
        <v>174000</v>
      </c>
      <c r="T312">
        <v>0</v>
      </c>
      <c r="U312">
        <v>67200</v>
      </c>
      <c r="V312">
        <v>87000</v>
      </c>
      <c r="W312">
        <v>0</v>
      </c>
      <c r="X312">
        <v>0</v>
      </c>
      <c r="Y312">
        <v>7</v>
      </c>
      <c r="Z312">
        <v>0</v>
      </c>
      <c r="AA312">
        <v>0</v>
      </c>
      <c r="AB312">
        <v>0</v>
      </c>
      <c r="AC312">
        <v>0</v>
      </c>
      <c r="AD312">
        <v>0</v>
      </c>
      <c r="AE312">
        <v>0</v>
      </c>
      <c r="AF312">
        <v>0</v>
      </c>
      <c r="AG312">
        <v>0</v>
      </c>
    </row>
    <row r="313" spans="1:33">
      <c r="A313" s="73">
        <v>312</v>
      </c>
      <c r="B313" s="73" t="s">
        <v>1132</v>
      </c>
      <c r="C313" s="73" t="s">
        <v>1133</v>
      </c>
      <c r="D313" s="73" t="s">
        <v>990</v>
      </c>
      <c r="E313" s="73" t="s">
        <v>985</v>
      </c>
      <c r="F313">
        <v>12</v>
      </c>
      <c r="G313" s="73" t="s">
        <v>1674</v>
      </c>
      <c r="H313" s="73" t="s">
        <v>1715</v>
      </c>
      <c r="I313" s="73" t="s">
        <v>1732</v>
      </c>
      <c r="J313" s="73" t="s">
        <v>1466</v>
      </c>
      <c r="K313">
        <v>153</v>
      </c>
      <c r="L313">
        <v>153</v>
      </c>
      <c r="M313">
        <v>0</v>
      </c>
      <c r="N313">
        <v>153</v>
      </c>
      <c r="O313">
        <v>3</v>
      </c>
      <c r="P313">
        <v>5.3333333329999997</v>
      </c>
      <c r="Q313">
        <v>4.8333333329999997</v>
      </c>
      <c r="R313">
        <v>34000</v>
      </c>
      <c r="S313">
        <v>74000</v>
      </c>
      <c r="T313">
        <v>0</v>
      </c>
      <c r="U313">
        <v>28900</v>
      </c>
      <c r="V313">
        <v>37000</v>
      </c>
      <c r="W313">
        <v>0</v>
      </c>
      <c r="X313">
        <v>0</v>
      </c>
      <c r="Y313">
        <v>153</v>
      </c>
      <c r="Z313">
        <v>0</v>
      </c>
      <c r="AA313">
        <v>0</v>
      </c>
      <c r="AB313">
        <v>0</v>
      </c>
      <c r="AC313">
        <v>0</v>
      </c>
      <c r="AD313">
        <v>0</v>
      </c>
      <c r="AE313">
        <v>0</v>
      </c>
      <c r="AF313">
        <v>0</v>
      </c>
      <c r="AG313">
        <v>0</v>
      </c>
    </row>
    <row r="314" spans="1:33">
      <c r="A314" s="73">
        <v>313</v>
      </c>
      <c r="B314" s="73" t="s">
        <v>3072</v>
      </c>
      <c r="C314" s="73" t="s">
        <v>1134</v>
      </c>
      <c r="D314" s="73" t="s">
        <v>990</v>
      </c>
      <c r="E314" s="73" t="s">
        <v>985</v>
      </c>
      <c r="F314">
        <v>12</v>
      </c>
      <c r="G314" s="73" t="s">
        <v>1776</v>
      </c>
      <c r="H314" s="73" t="s">
        <v>1715</v>
      </c>
      <c r="I314" s="73" t="s">
        <v>1732</v>
      </c>
      <c r="J314" s="73" t="s">
        <v>1467</v>
      </c>
      <c r="K314">
        <v>-8</v>
      </c>
      <c r="L314">
        <v>-8</v>
      </c>
      <c r="M314">
        <v>0</v>
      </c>
      <c r="N314">
        <v>-8</v>
      </c>
      <c r="O314">
        <v>0</v>
      </c>
      <c r="P314">
        <v>0</v>
      </c>
      <c r="Q314">
        <v>0</v>
      </c>
      <c r="R314">
        <v>14000</v>
      </c>
      <c r="S314">
        <v>32000</v>
      </c>
      <c r="T314">
        <v>0</v>
      </c>
      <c r="U314">
        <v>11900</v>
      </c>
      <c r="V314">
        <v>16000</v>
      </c>
      <c r="W314">
        <v>0</v>
      </c>
      <c r="X314">
        <v>0</v>
      </c>
      <c r="Y314">
        <v>-8</v>
      </c>
      <c r="Z314">
        <v>0</v>
      </c>
      <c r="AA314">
        <v>0</v>
      </c>
      <c r="AB314">
        <v>0</v>
      </c>
      <c r="AC314">
        <v>0</v>
      </c>
      <c r="AD314">
        <v>0</v>
      </c>
      <c r="AE314">
        <v>0</v>
      </c>
      <c r="AF314">
        <v>0</v>
      </c>
      <c r="AG314">
        <v>0</v>
      </c>
    </row>
    <row r="315" spans="1:33">
      <c r="A315" s="73">
        <v>314</v>
      </c>
      <c r="B315" s="73" t="s">
        <v>2160</v>
      </c>
      <c r="C315" s="73" t="s">
        <v>1134</v>
      </c>
      <c r="D315" s="73" t="s">
        <v>990</v>
      </c>
      <c r="E315" s="73" t="s">
        <v>985</v>
      </c>
      <c r="F315">
        <v>6</v>
      </c>
      <c r="G315" s="73" t="s">
        <v>1714</v>
      </c>
      <c r="H315" s="73" t="s">
        <v>1715</v>
      </c>
      <c r="I315" s="73" t="s">
        <v>1732</v>
      </c>
      <c r="J315" s="73" t="s">
        <v>1467</v>
      </c>
      <c r="K315">
        <v>6</v>
      </c>
      <c r="L315">
        <v>6</v>
      </c>
      <c r="M315">
        <v>0</v>
      </c>
      <c r="N315">
        <v>6</v>
      </c>
      <c r="O315">
        <v>0</v>
      </c>
      <c r="P315">
        <v>0</v>
      </c>
      <c r="Q315">
        <v>0</v>
      </c>
      <c r="R315">
        <v>14000</v>
      </c>
      <c r="S315">
        <v>32000</v>
      </c>
      <c r="T315">
        <v>0</v>
      </c>
      <c r="U315">
        <v>11900</v>
      </c>
      <c r="V315">
        <v>16000</v>
      </c>
      <c r="W315">
        <v>0</v>
      </c>
      <c r="X315">
        <v>0</v>
      </c>
      <c r="Y315">
        <v>6</v>
      </c>
      <c r="Z315">
        <v>0</v>
      </c>
      <c r="AA315">
        <v>0</v>
      </c>
      <c r="AB315">
        <v>0</v>
      </c>
      <c r="AC315">
        <v>0</v>
      </c>
      <c r="AD315">
        <v>0</v>
      </c>
      <c r="AE315">
        <v>0</v>
      </c>
      <c r="AF315">
        <v>0</v>
      </c>
      <c r="AG315">
        <v>0</v>
      </c>
    </row>
    <row r="316" spans="1:33">
      <c r="A316" s="73">
        <v>315</v>
      </c>
      <c r="B316" s="73" t="s">
        <v>1135</v>
      </c>
      <c r="C316" s="73" t="s">
        <v>1134</v>
      </c>
      <c r="D316" s="73" t="s">
        <v>990</v>
      </c>
      <c r="E316" s="73" t="s">
        <v>985</v>
      </c>
      <c r="F316">
        <v>6</v>
      </c>
      <c r="G316" s="73" t="s">
        <v>1705</v>
      </c>
      <c r="H316" s="73" t="s">
        <v>1698</v>
      </c>
      <c r="I316" s="73" t="s">
        <v>1732</v>
      </c>
      <c r="J316" s="73" t="s">
        <v>1467</v>
      </c>
      <c r="K316">
        <v>1731</v>
      </c>
      <c r="L316">
        <v>-24</v>
      </c>
      <c r="M316">
        <v>0</v>
      </c>
      <c r="N316">
        <v>-24</v>
      </c>
      <c r="O316">
        <v>156</v>
      </c>
      <c r="P316">
        <v>2168.3333333330002</v>
      </c>
      <c r="Q316">
        <v>704.5</v>
      </c>
      <c r="R316">
        <v>14000</v>
      </c>
      <c r="S316">
        <v>32000</v>
      </c>
      <c r="T316">
        <v>9800</v>
      </c>
      <c r="U316">
        <v>11900</v>
      </c>
      <c r="V316">
        <v>16000</v>
      </c>
      <c r="W316">
        <v>0</v>
      </c>
      <c r="X316">
        <v>2700</v>
      </c>
      <c r="Y316">
        <v>-24</v>
      </c>
      <c r="Z316">
        <v>0</v>
      </c>
      <c r="AA316">
        <v>0</v>
      </c>
      <c r="AB316">
        <v>0</v>
      </c>
      <c r="AC316">
        <v>0</v>
      </c>
      <c r="AD316">
        <v>0</v>
      </c>
      <c r="AE316">
        <v>1755</v>
      </c>
      <c r="AF316">
        <v>0</v>
      </c>
      <c r="AG316">
        <v>0</v>
      </c>
    </row>
    <row r="317" spans="1:33">
      <c r="A317" s="73">
        <v>316</v>
      </c>
      <c r="B317" s="73" t="s">
        <v>3073</v>
      </c>
      <c r="C317" s="73" t="s">
        <v>3074</v>
      </c>
      <c r="D317" s="73" t="s">
        <v>990</v>
      </c>
      <c r="E317" s="73" t="s">
        <v>985</v>
      </c>
      <c r="F317">
        <v>12</v>
      </c>
      <c r="G317" s="73" t="s">
        <v>1731</v>
      </c>
      <c r="H317" s="73" t="s">
        <v>1707</v>
      </c>
      <c r="I317" s="73" t="s">
        <v>1732</v>
      </c>
      <c r="J317" s="73" t="s">
        <v>3075</v>
      </c>
      <c r="K317">
        <v>-1</v>
      </c>
      <c r="L317">
        <v>-1</v>
      </c>
      <c r="M317">
        <v>0</v>
      </c>
      <c r="N317">
        <v>-1</v>
      </c>
      <c r="O317">
        <v>0</v>
      </c>
      <c r="P317">
        <v>0</v>
      </c>
      <c r="Q317">
        <v>0</v>
      </c>
      <c r="R317">
        <v>14000</v>
      </c>
      <c r="S317">
        <v>35000</v>
      </c>
      <c r="T317">
        <v>0</v>
      </c>
      <c r="U317">
        <v>11900</v>
      </c>
      <c r="V317">
        <v>16000</v>
      </c>
      <c r="W317">
        <v>0</v>
      </c>
      <c r="X317">
        <v>0</v>
      </c>
      <c r="Y317">
        <v>-1</v>
      </c>
      <c r="Z317">
        <v>0</v>
      </c>
      <c r="AA317">
        <v>0</v>
      </c>
      <c r="AB317">
        <v>0</v>
      </c>
      <c r="AC317">
        <v>0</v>
      </c>
      <c r="AD317">
        <v>0</v>
      </c>
      <c r="AE317">
        <v>0</v>
      </c>
      <c r="AF317">
        <v>0</v>
      </c>
      <c r="AG317">
        <v>0</v>
      </c>
    </row>
    <row r="318" spans="1:33">
      <c r="A318" s="73">
        <v>317</v>
      </c>
      <c r="B318" s="73" t="s">
        <v>3076</v>
      </c>
      <c r="C318" s="73" t="s">
        <v>2162</v>
      </c>
      <c r="D318" s="73" t="s">
        <v>990</v>
      </c>
      <c r="E318" s="73" t="s">
        <v>985</v>
      </c>
      <c r="F318">
        <v>6</v>
      </c>
      <c r="G318" s="73" t="s">
        <v>1776</v>
      </c>
      <c r="H318" s="73" t="s">
        <v>1723</v>
      </c>
      <c r="I318" s="73" t="s">
        <v>1732</v>
      </c>
      <c r="J318" s="73" t="s">
        <v>2163</v>
      </c>
      <c r="K318">
        <v>-21</v>
      </c>
      <c r="L318">
        <v>-21</v>
      </c>
      <c r="M318">
        <v>0</v>
      </c>
      <c r="N318">
        <v>-21</v>
      </c>
      <c r="O318">
        <v>0</v>
      </c>
      <c r="P318">
        <v>0</v>
      </c>
      <c r="Q318">
        <v>0</v>
      </c>
      <c r="R318">
        <v>14000</v>
      </c>
      <c r="S318">
        <v>35000</v>
      </c>
      <c r="T318">
        <v>0</v>
      </c>
      <c r="U318">
        <v>11900</v>
      </c>
      <c r="V318">
        <v>16000</v>
      </c>
      <c r="W318">
        <v>0</v>
      </c>
      <c r="X318">
        <v>0</v>
      </c>
      <c r="Y318">
        <v>-21</v>
      </c>
      <c r="Z318">
        <v>0</v>
      </c>
      <c r="AA318">
        <v>0</v>
      </c>
      <c r="AB318">
        <v>0</v>
      </c>
      <c r="AC318">
        <v>0</v>
      </c>
      <c r="AD318">
        <v>0</v>
      </c>
      <c r="AE318">
        <v>0</v>
      </c>
      <c r="AF318">
        <v>0</v>
      </c>
      <c r="AG318">
        <v>0</v>
      </c>
    </row>
    <row r="319" spans="1:33">
      <c r="A319" s="73">
        <v>318</v>
      </c>
      <c r="B319" s="73" t="s">
        <v>2161</v>
      </c>
      <c r="C319" s="73" t="s">
        <v>2162</v>
      </c>
      <c r="D319" s="73" t="s">
        <v>990</v>
      </c>
      <c r="E319" s="73" t="s">
        <v>985</v>
      </c>
      <c r="F319">
        <v>6</v>
      </c>
      <c r="G319" s="73" t="s">
        <v>1705</v>
      </c>
      <c r="H319" s="73" t="s">
        <v>1698</v>
      </c>
      <c r="I319" s="73" t="s">
        <v>1732</v>
      </c>
      <c r="J319" s="73" t="s">
        <v>2163</v>
      </c>
      <c r="K319">
        <v>4</v>
      </c>
      <c r="L319">
        <v>4</v>
      </c>
      <c r="M319">
        <v>0</v>
      </c>
      <c r="N319">
        <v>4</v>
      </c>
      <c r="O319">
        <v>42</v>
      </c>
      <c r="P319">
        <v>44.666666665999998</v>
      </c>
      <c r="Q319">
        <v>21.083333332999999</v>
      </c>
      <c r="R319">
        <v>14000</v>
      </c>
      <c r="S319">
        <v>32000</v>
      </c>
      <c r="T319">
        <v>0</v>
      </c>
      <c r="U319">
        <v>11900</v>
      </c>
      <c r="V319">
        <v>16000</v>
      </c>
      <c r="W319">
        <v>0</v>
      </c>
      <c r="X319">
        <v>0</v>
      </c>
      <c r="Y319">
        <v>4</v>
      </c>
      <c r="Z319">
        <v>0</v>
      </c>
      <c r="AA319">
        <v>0</v>
      </c>
      <c r="AB319">
        <v>0</v>
      </c>
      <c r="AC319">
        <v>0</v>
      </c>
      <c r="AD319">
        <v>0</v>
      </c>
      <c r="AE319">
        <v>0</v>
      </c>
      <c r="AF319">
        <v>0</v>
      </c>
      <c r="AG319">
        <v>0</v>
      </c>
    </row>
    <row r="320" spans="1:33">
      <c r="A320" s="73">
        <v>319</v>
      </c>
      <c r="B320" s="73" t="s">
        <v>1136</v>
      </c>
      <c r="C320" s="73" t="s">
        <v>1137</v>
      </c>
      <c r="D320" s="73" t="s">
        <v>990</v>
      </c>
      <c r="E320" s="73" t="s">
        <v>985</v>
      </c>
      <c r="F320">
        <v>6</v>
      </c>
      <c r="G320" s="73" t="s">
        <v>1683</v>
      </c>
      <c r="H320" s="73" t="s">
        <v>1698</v>
      </c>
      <c r="I320" s="73" t="s">
        <v>1699</v>
      </c>
      <c r="J320" s="73" t="s">
        <v>1468</v>
      </c>
      <c r="K320">
        <v>2</v>
      </c>
      <c r="L320">
        <v>2</v>
      </c>
      <c r="M320">
        <v>0</v>
      </c>
      <c r="N320">
        <v>2</v>
      </c>
      <c r="O320">
        <v>0</v>
      </c>
      <c r="P320">
        <v>0</v>
      </c>
      <c r="Q320">
        <v>8.3333332999999996E-2</v>
      </c>
      <c r="R320">
        <v>42000</v>
      </c>
      <c r="S320">
        <v>98000</v>
      </c>
      <c r="T320">
        <v>0</v>
      </c>
      <c r="U320">
        <v>35700</v>
      </c>
      <c r="V320">
        <v>49000</v>
      </c>
      <c r="W320">
        <v>0</v>
      </c>
      <c r="X320">
        <v>0</v>
      </c>
      <c r="Y320">
        <v>2</v>
      </c>
      <c r="Z320">
        <v>0</v>
      </c>
      <c r="AA320">
        <v>0</v>
      </c>
      <c r="AB320">
        <v>0</v>
      </c>
      <c r="AC320">
        <v>0</v>
      </c>
      <c r="AD320">
        <v>0</v>
      </c>
      <c r="AE320">
        <v>0</v>
      </c>
      <c r="AF320">
        <v>0</v>
      </c>
      <c r="AG320">
        <v>0</v>
      </c>
    </row>
    <row r="321" spans="1:33">
      <c r="A321" s="73">
        <v>320</v>
      </c>
      <c r="B321" s="73" t="s">
        <v>1138</v>
      </c>
      <c r="C321" s="73" t="s">
        <v>1139</v>
      </c>
      <c r="D321" s="73" t="s">
        <v>990</v>
      </c>
      <c r="E321" s="73" t="s">
        <v>985</v>
      </c>
      <c r="F321">
        <v>6</v>
      </c>
      <c r="G321" s="73" t="s">
        <v>1714</v>
      </c>
      <c r="H321" s="73" t="s">
        <v>1698</v>
      </c>
      <c r="I321" s="73" t="s">
        <v>1699</v>
      </c>
      <c r="J321" s="73" t="s">
        <v>1469</v>
      </c>
      <c r="K321">
        <v>427</v>
      </c>
      <c r="L321">
        <v>427</v>
      </c>
      <c r="M321">
        <v>0</v>
      </c>
      <c r="N321">
        <v>427</v>
      </c>
      <c r="O321">
        <v>6</v>
      </c>
      <c r="P321">
        <v>2</v>
      </c>
      <c r="Q321">
        <v>1.666666666</v>
      </c>
      <c r="R321">
        <v>90000</v>
      </c>
      <c r="S321">
        <v>210000</v>
      </c>
      <c r="T321">
        <v>0</v>
      </c>
      <c r="U321">
        <v>81000</v>
      </c>
      <c r="V321">
        <v>105000</v>
      </c>
      <c r="W321">
        <v>0</v>
      </c>
      <c r="X321">
        <v>0</v>
      </c>
      <c r="Y321">
        <v>427</v>
      </c>
      <c r="Z321">
        <v>0</v>
      </c>
      <c r="AA321">
        <v>0</v>
      </c>
      <c r="AB321">
        <v>0</v>
      </c>
      <c r="AC321">
        <v>0</v>
      </c>
      <c r="AD321">
        <v>0</v>
      </c>
      <c r="AE321">
        <v>0</v>
      </c>
      <c r="AF321">
        <v>0</v>
      </c>
      <c r="AG321">
        <v>0</v>
      </c>
    </row>
    <row r="322" spans="1:33">
      <c r="A322" s="73">
        <v>321</v>
      </c>
      <c r="B322" s="73" t="s">
        <v>3077</v>
      </c>
      <c r="C322" s="73" t="s">
        <v>2165</v>
      </c>
      <c r="D322" s="73" t="s">
        <v>990</v>
      </c>
      <c r="E322" s="73" t="s">
        <v>985</v>
      </c>
      <c r="F322">
        <v>12</v>
      </c>
      <c r="G322" s="73" t="s">
        <v>1858</v>
      </c>
      <c r="H322" s="73" t="s">
        <v>1675</v>
      </c>
      <c r="I322" s="73" t="s">
        <v>2166</v>
      </c>
      <c r="J322" s="73" t="s">
        <v>2167</v>
      </c>
      <c r="K322">
        <v>-1</v>
      </c>
      <c r="L322">
        <v>-1</v>
      </c>
      <c r="M322">
        <v>0</v>
      </c>
      <c r="N322">
        <v>-1</v>
      </c>
      <c r="O322">
        <v>0</v>
      </c>
      <c r="P322">
        <v>0</v>
      </c>
      <c r="Q322">
        <v>0</v>
      </c>
      <c r="R322">
        <v>35000</v>
      </c>
      <c r="S322">
        <v>66000</v>
      </c>
      <c r="T322">
        <v>0</v>
      </c>
      <c r="U322">
        <v>24500</v>
      </c>
      <c r="V322">
        <v>33000</v>
      </c>
      <c r="W322">
        <v>0</v>
      </c>
      <c r="X322">
        <v>0</v>
      </c>
      <c r="Y322">
        <v>-1</v>
      </c>
      <c r="Z322">
        <v>0</v>
      </c>
      <c r="AA322">
        <v>0</v>
      </c>
      <c r="AB322">
        <v>0</v>
      </c>
      <c r="AC322">
        <v>0</v>
      </c>
      <c r="AD322">
        <v>0</v>
      </c>
      <c r="AE322">
        <v>0</v>
      </c>
      <c r="AF322">
        <v>0</v>
      </c>
      <c r="AG322">
        <v>0</v>
      </c>
    </row>
    <row r="323" spans="1:33">
      <c r="A323" s="73">
        <v>322</v>
      </c>
      <c r="B323" s="73" t="s">
        <v>2164</v>
      </c>
      <c r="C323" s="73" t="s">
        <v>2165</v>
      </c>
      <c r="D323" s="73" t="s">
        <v>990</v>
      </c>
      <c r="E323" s="73" t="s">
        <v>985</v>
      </c>
      <c r="F323">
        <v>12</v>
      </c>
      <c r="G323" s="73" t="s">
        <v>1758</v>
      </c>
      <c r="H323" s="73" t="s">
        <v>1675</v>
      </c>
      <c r="I323" s="73" t="s">
        <v>2166</v>
      </c>
      <c r="J323" s="73" t="s">
        <v>2167</v>
      </c>
      <c r="K323">
        <v>-1</v>
      </c>
      <c r="L323">
        <v>-1</v>
      </c>
      <c r="M323">
        <v>0</v>
      </c>
      <c r="N323">
        <v>-1</v>
      </c>
      <c r="O323">
        <v>0</v>
      </c>
      <c r="P323">
        <v>0</v>
      </c>
      <c r="Q323">
        <v>0</v>
      </c>
      <c r="R323">
        <v>35000</v>
      </c>
      <c r="S323">
        <v>66000</v>
      </c>
      <c r="T323">
        <v>0</v>
      </c>
      <c r="U323">
        <v>24500</v>
      </c>
      <c r="V323">
        <v>33000</v>
      </c>
      <c r="W323">
        <v>0</v>
      </c>
      <c r="X323">
        <v>0</v>
      </c>
      <c r="Y323">
        <v>-1</v>
      </c>
      <c r="Z323">
        <v>0</v>
      </c>
      <c r="AA323">
        <v>0</v>
      </c>
      <c r="AB323">
        <v>0</v>
      </c>
      <c r="AC323">
        <v>0</v>
      </c>
      <c r="AD323">
        <v>0</v>
      </c>
      <c r="AE323">
        <v>0</v>
      </c>
      <c r="AF323">
        <v>0</v>
      </c>
      <c r="AG323">
        <v>0</v>
      </c>
    </row>
    <row r="324" spans="1:33">
      <c r="A324" s="73">
        <v>323</v>
      </c>
      <c r="B324" s="73" t="s">
        <v>3078</v>
      </c>
      <c r="C324" s="73" t="s">
        <v>2165</v>
      </c>
      <c r="D324" s="73" t="s">
        <v>990</v>
      </c>
      <c r="E324" s="73" t="s">
        <v>985</v>
      </c>
      <c r="F324">
        <v>12</v>
      </c>
      <c r="G324" s="73" t="s">
        <v>1735</v>
      </c>
      <c r="H324" s="73" t="s">
        <v>1693</v>
      </c>
      <c r="I324" s="73" t="s">
        <v>2166</v>
      </c>
      <c r="J324" s="73" t="s">
        <v>2167</v>
      </c>
      <c r="K324">
        <v>-1</v>
      </c>
      <c r="L324">
        <v>-1</v>
      </c>
      <c r="M324">
        <v>0</v>
      </c>
      <c r="N324">
        <v>-1</v>
      </c>
      <c r="O324">
        <v>0</v>
      </c>
      <c r="P324">
        <v>0</v>
      </c>
      <c r="Q324">
        <v>0</v>
      </c>
      <c r="R324">
        <v>42000</v>
      </c>
      <c r="S324">
        <v>78000</v>
      </c>
      <c r="T324">
        <v>0</v>
      </c>
      <c r="U324">
        <v>29400</v>
      </c>
      <c r="V324">
        <v>39000</v>
      </c>
      <c r="W324">
        <v>0</v>
      </c>
      <c r="X324">
        <v>0</v>
      </c>
      <c r="Y324">
        <v>-1</v>
      </c>
      <c r="Z324">
        <v>0</v>
      </c>
      <c r="AA324">
        <v>0</v>
      </c>
      <c r="AB324">
        <v>0</v>
      </c>
      <c r="AC324">
        <v>0</v>
      </c>
      <c r="AD324">
        <v>0</v>
      </c>
      <c r="AE324">
        <v>0</v>
      </c>
      <c r="AF324">
        <v>0</v>
      </c>
      <c r="AG324">
        <v>0</v>
      </c>
    </row>
    <row r="325" spans="1:33">
      <c r="A325" s="73">
        <v>324</v>
      </c>
      <c r="B325" s="73" t="s">
        <v>2168</v>
      </c>
      <c r="C325" s="73" t="s">
        <v>2165</v>
      </c>
      <c r="D325" s="73" t="s">
        <v>990</v>
      </c>
      <c r="E325" s="73" t="s">
        <v>985</v>
      </c>
      <c r="F325">
        <v>12</v>
      </c>
      <c r="G325" s="73" t="s">
        <v>1702</v>
      </c>
      <c r="H325" s="73" t="s">
        <v>1675</v>
      </c>
      <c r="I325" s="73" t="s">
        <v>2166</v>
      </c>
      <c r="J325" s="73" t="s">
        <v>2167</v>
      </c>
      <c r="K325">
        <v>1</v>
      </c>
      <c r="L325">
        <v>1</v>
      </c>
      <c r="M325">
        <v>0</v>
      </c>
      <c r="N325">
        <v>1</v>
      </c>
      <c r="O325">
        <v>0</v>
      </c>
      <c r="P325">
        <v>0</v>
      </c>
      <c r="Q325">
        <v>0</v>
      </c>
      <c r="R325">
        <v>39000</v>
      </c>
      <c r="S325">
        <v>88000</v>
      </c>
      <c r="T325">
        <v>0</v>
      </c>
      <c r="U325">
        <v>33100</v>
      </c>
      <c r="V325">
        <v>44000</v>
      </c>
      <c r="W325">
        <v>0</v>
      </c>
      <c r="X325">
        <v>0</v>
      </c>
      <c r="Y325">
        <v>1</v>
      </c>
      <c r="Z325">
        <v>0</v>
      </c>
      <c r="AA325">
        <v>0</v>
      </c>
      <c r="AB325">
        <v>0</v>
      </c>
      <c r="AC325">
        <v>0</v>
      </c>
      <c r="AD325">
        <v>0</v>
      </c>
      <c r="AE325">
        <v>0</v>
      </c>
      <c r="AF325">
        <v>0</v>
      </c>
      <c r="AG325">
        <v>0</v>
      </c>
    </row>
    <row r="326" spans="1:33">
      <c r="A326" s="73">
        <v>325</v>
      </c>
      <c r="B326" s="73" t="s">
        <v>1140</v>
      </c>
      <c r="C326" s="73" t="s">
        <v>1141</v>
      </c>
      <c r="D326" s="73" t="s">
        <v>990</v>
      </c>
      <c r="E326" s="73" t="s">
        <v>985</v>
      </c>
      <c r="F326">
        <v>12</v>
      </c>
      <c r="G326" s="73" t="s">
        <v>1714</v>
      </c>
      <c r="H326" s="73" t="s">
        <v>1675</v>
      </c>
      <c r="I326" s="73" t="s">
        <v>2166</v>
      </c>
      <c r="J326" s="73" t="s">
        <v>1470</v>
      </c>
      <c r="K326">
        <v>134</v>
      </c>
      <c r="L326">
        <v>134</v>
      </c>
      <c r="M326">
        <v>0</v>
      </c>
      <c r="N326">
        <v>134</v>
      </c>
      <c r="O326">
        <v>395</v>
      </c>
      <c r="P326">
        <v>250.666666666</v>
      </c>
      <c r="Q326">
        <v>87.5</v>
      </c>
      <c r="R326">
        <v>39000</v>
      </c>
      <c r="S326">
        <v>88000</v>
      </c>
      <c r="T326">
        <v>15000</v>
      </c>
      <c r="U326">
        <v>33100</v>
      </c>
      <c r="V326">
        <v>20000</v>
      </c>
      <c r="W326">
        <v>0</v>
      </c>
      <c r="X326">
        <v>0</v>
      </c>
      <c r="Y326">
        <v>134</v>
      </c>
      <c r="Z326">
        <v>0</v>
      </c>
      <c r="AA326">
        <v>0</v>
      </c>
      <c r="AB326">
        <v>0</v>
      </c>
      <c r="AC326">
        <v>0</v>
      </c>
      <c r="AD326">
        <v>0</v>
      </c>
      <c r="AE326">
        <v>0</v>
      </c>
      <c r="AF326">
        <v>0</v>
      </c>
      <c r="AG326">
        <v>0</v>
      </c>
    </row>
    <row r="327" spans="1:33">
      <c r="A327" s="73">
        <v>326</v>
      </c>
      <c r="B327" s="73" t="s">
        <v>2169</v>
      </c>
      <c r="C327" s="73" t="s">
        <v>2170</v>
      </c>
      <c r="D327" s="73" t="s">
        <v>990</v>
      </c>
      <c r="E327" s="73" t="s">
        <v>985</v>
      </c>
      <c r="F327">
        <v>12</v>
      </c>
      <c r="G327" s="73" t="s">
        <v>1697</v>
      </c>
      <c r="H327" s="73" t="s">
        <v>1865</v>
      </c>
      <c r="I327" s="73" t="s">
        <v>2166</v>
      </c>
      <c r="J327" s="73" t="s">
        <v>2171</v>
      </c>
      <c r="K327">
        <v>-5</v>
      </c>
      <c r="L327">
        <v>-5</v>
      </c>
      <c r="M327">
        <v>0</v>
      </c>
      <c r="N327">
        <v>-5</v>
      </c>
      <c r="O327">
        <v>0</v>
      </c>
      <c r="P327">
        <v>0</v>
      </c>
      <c r="Q327">
        <v>0</v>
      </c>
      <c r="R327">
        <v>42000</v>
      </c>
      <c r="S327">
        <v>80000</v>
      </c>
      <c r="T327">
        <v>0</v>
      </c>
      <c r="U327">
        <v>29400</v>
      </c>
      <c r="V327">
        <v>40000</v>
      </c>
      <c r="W327">
        <v>0</v>
      </c>
      <c r="X327">
        <v>0</v>
      </c>
      <c r="Y327">
        <v>-5</v>
      </c>
      <c r="Z327">
        <v>0</v>
      </c>
      <c r="AA327">
        <v>0</v>
      </c>
      <c r="AB327">
        <v>0</v>
      </c>
      <c r="AC327">
        <v>0</v>
      </c>
      <c r="AD327">
        <v>0</v>
      </c>
      <c r="AE327">
        <v>0</v>
      </c>
      <c r="AF327">
        <v>0</v>
      </c>
      <c r="AG327">
        <v>0</v>
      </c>
    </row>
    <row r="328" spans="1:33">
      <c r="A328" s="73">
        <v>327</v>
      </c>
      <c r="B328" s="73" t="s">
        <v>3079</v>
      </c>
      <c r="C328" s="73" t="s">
        <v>2172</v>
      </c>
      <c r="D328" s="73" t="s">
        <v>990</v>
      </c>
      <c r="E328" s="73" t="s">
        <v>985</v>
      </c>
      <c r="F328">
        <v>12</v>
      </c>
      <c r="G328" s="73" t="s">
        <v>1697</v>
      </c>
      <c r="H328" s="73" t="s">
        <v>1675</v>
      </c>
      <c r="I328" s="73" t="s">
        <v>2166</v>
      </c>
      <c r="J328" s="73" t="s">
        <v>2173</v>
      </c>
      <c r="K328">
        <v>-1</v>
      </c>
      <c r="L328">
        <v>-1</v>
      </c>
      <c r="M328">
        <v>0</v>
      </c>
      <c r="N328">
        <v>-1</v>
      </c>
      <c r="O328">
        <v>0</v>
      </c>
      <c r="P328">
        <v>0</v>
      </c>
      <c r="Q328">
        <v>0</v>
      </c>
      <c r="R328">
        <v>42000</v>
      </c>
      <c r="S328">
        <v>80000</v>
      </c>
      <c r="T328">
        <v>0</v>
      </c>
      <c r="U328">
        <v>29400</v>
      </c>
      <c r="V328">
        <v>40000</v>
      </c>
      <c r="W328">
        <v>0</v>
      </c>
      <c r="X328">
        <v>0</v>
      </c>
      <c r="Y328">
        <v>-1</v>
      </c>
      <c r="Z328">
        <v>0</v>
      </c>
      <c r="AA328">
        <v>0</v>
      </c>
      <c r="AB328">
        <v>0</v>
      </c>
      <c r="AC328">
        <v>0</v>
      </c>
      <c r="AD328">
        <v>0</v>
      </c>
      <c r="AE328">
        <v>0</v>
      </c>
      <c r="AF328">
        <v>0</v>
      </c>
      <c r="AG328">
        <v>0</v>
      </c>
    </row>
    <row r="329" spans="1:33">
      <c r="A329" s="73">
        <v>328</v>
      </c>
      <c r="B329" s="73" t="s">
        <v>2174</v>
      </c>
      <c r="C329" s="73" t="s">
        <v>2172</v>
      </c>
      <c r="D329" s="73" t="s">
        <v>990</v>
      </c>
      <c r="E329" s="73" t="s">
        <v>985</v>
      </c>
      <c r="F329">
        <v>12</v>
      </c>
      <c r="G329" s="73" t="s">
        <v>1714</v>
      </c>
      <c r="H329" s="73" t="s">
        <v>1675</v>
      </c>
      <c r="I329" s="73" t="s">
        <v>2166</v>
      </c>
      <c r="J329" s="73" t="s">
        <v>2173</v>
      </c>
      <c r="K329">
        <v>1</v>
      </c>
      <c r="L329">
        <v>1</v>
      </c>
      <c r="M329">
        <v>0</v>
      </c>
      <c r="N329">
        <v>1</v>
      </c>
      <c r="O329">
        <v>0</v>
      </c>
      <c r="P329">
        <v>0</v>
      </c>
      <c r="Q329">
        <v>0</v>
      </c>
      <c r="R329">
        <v>39000</v>
      </c>
      <c r="S329">
        <v>88000</v>
      </c>
      <c r="T329">
        <v>0</v>
      </c>
      <c r="U329">
        <v>33100</v>
      </c>
      <c r="V329">
        <v>44000</v>
      </c>
      <c r="W329">
        <v>0</v>
      </c>
      <c r="X329">
        <v>0</v>
      </c>
      <c r="Y329">
        <v>1</v>
      </c>
      <c r="Z329">
        <v>0</v>
      </c>
      <c r="AA329">
        <v>0</v>
      </c>
      <c r="AB329">
        <v>0</v>
      </c>
      <c r="AC329">
        <v>0</v>
      </c>
      <c r="AD329">
        <v>0</v>
      </c>
      <c r="AE329">
        <v>0</v>
      </c>
      <c r="AF329">
        <v>0</v>
      </c>
      <c r="AG329">
        <v>0</v>
      </c>
    </row>
    <row r="330" spans="1:33">
      <c r="A330" s="73">
        <v>329</v>
      </c>
      <c r="B330" s="73" t="s">
        <v>2175</v>
      </c>
      <c r="C330" s="73" t="s">
        <v>2176</v>
      </c>
      <c r="D330" s="73" t="s">
        <v>990</v>
      </c>
      <c r="E330" s="73" t="s">
        <v>985</v>
      </c>
      <c r="F330">
        <v>12</v>
      </c>
      <c r="G330" s="73" t="s">
        <v>1683</v>
      </c>
      <c r="H330" s="73" t="s">
        <v>1715</v>
      </c>
      <c r="I330" s="73" t="s">
        <v>2166</v>
      </c>
      <c r="J330" s="73" t="s">
        <v>2177</v>
      </c>
      <c r="K330">
        <v>5</v>
      </c>
      <c r="L330">
        <v>5</v>
      </c>
      <c r="M330">
        <v>0</v>
      </c>
      <c r="N330">
        <v>5</v>
      </c>
      <c r="O330">
        <v>0</v>
      </c>
      <c r="P330">
        <v>0</v>
      </c>
      <c r="Q330">
        <v>0</v>
      </c>
      <c r="R330">
        <v>39000</v>
      </c>
      <c r="S330">
        <v>88000</v>
      </c>
      <c r="T330">
        <v>0</v>
      </c>
      <c r="U330">
        <v>33100</v>
      </c>
      <c r="V330">
        <v>44000</v>
      </c>
      <c r="W330">
        <v>0</v>
      </c>
      <c r="X330">
        <v>0</v>
      </c>
      <c r="Y330">
        <v>5</v>
      </c>
      <c r="Z330">
        <v>0</v>
      </c>
      <c r="AA330">
        <v>0</v>
      </c>
      <c r="AB330">
        <v>0</v>
      </c>
      <c r="AC330">
        <v>0</v>
      </c>
      <c r="AD330">
        <v>0</v>
      </c>
      <c r="AE330">
        <v>0</v>
      </c>
      <c r="AF330">
        <v>0</v>
      </c>
      <c r="AG330">
        <v>0</v>
      </c>
    </row>
    <row r="331" spans="1:33">
      <c r="A331" s="73">
        <v>330</v>
      </c>
      <c r="B331" s="73" t="s">
        <v>2178</v>
      </c>
      <c r="C331" s="73" t="s">
        <v>2176</v>
      </c>
      <c r="D331" s="73" t="s">
        <v>990</v>
      </c>
      <c r="E331" s="73" t="s">
        <v>985</v>
      </c>
      <c r="F331">
        <v>12</v>
      </c>
      <c r="G331" s="73" t="s">
        <v>1714</v>
      </c>
      <c r="H331" s="73" t="s">
        <v>1715</v>
      </c>
      <c r="I331" s="73" t="s">
        <v>2166</v>
      </c>
      <c r="J331" s="73" t="s">
        <v>2177</v>
      </c>
      <c r="K331">
        <v>1</v>
      </c>
      <c r="L331">
        <v>1</v>
      </c>
      <c r="M331">
        <v>0</v>
      </c>
      <c r="N331">
        <v>1</v>
      </c>
      <c r="O331">
        <v>0</v>
      </c>
      <c r="P331">
        <v>0</v>
      </c>
      <c r="Q331">
        <v>0</v>
      </c>
      <c r="R331">
        <v>39000</v>
      </c>
      <c r="S331">
        <v>88000</v>
      </c>
      <c r="T331">
        <v>0</v>
      </c>
      <c r="U331">
        <v>33100</v>
      </c>
      <c r="V331">
        <v>44000</v>
      </c>
      <c r="W331">
        <v>0</v>
      </c>
      <c r="X331">
        <v>0</v>
      </c>
      <c r="Y331">
        <v>1</v>
      </c>
      <c r="Z331">
        <v>0</v>
      </c>
      <c r="AA331">
        <v>0</v>
      </c>
      <c r="AB331">
        <v>0</v>
      </c>
      <c r="AC331">
        <v>0</v>
      </c>
      <c r="AD331">
        <v>0</v>
      </c>
      <c r="AE331">
        <v>0</v>
      </c>
      <c r="AF331">
        <v>0</v>
      </c>
      <c r="AG331">
        <v>0</v>
      </c>
    </row>
    <row r="332" spans="1:33">
      <c r="A332" s="73">
        <v>331</v>
      </c>
      <c r="B332" s="73" t="s">
        <v>1143</v>
      </c>
      <c r="C332" s="73" t="s">
        <v>1142</v>
      </c>
      <c r="D332" s="73" t="s">
        <v>990</v>
      </c>
      <c r="E332" s="73" t="s">
        <v>985</v>
      </c>
      <c r="F332">
        <v>12</v>
      </c>
      <c r="G332" s="73" t="s">
        <v>1689</v>
      </c>
      <c r="H332" s="73" t="s">
        <v>1698</v>
      </c>
      <c r="I332" s="73" t="s">
        <v>2166</v>
      </c>
      <c r="J332" s="73" t="s">
        <v>1471</v>
      </c>
      <c r="K332">
        <v>2</v>
      </c>
      <c r="L332">
        <v>2</v>
      </c>
      <c r="M332">
        <v>0</v>
      </c>
      <c r="N332">
        <v>2</v>
      </c>
      <c r="O332">
        <v>0</v>
      </c>
      <c r="P332">
        <v>9.3333333330000006</v>
      </c>
      <c r="Q332">
        <v>6.75</v>
      </c>
      <c r="R332">
        <v>18000</v>
      </c>
      <c r="S332">
        <v>40000</v>
      </c>
      <c r="T332">
        <v>8100</v>
      </c>
      <c r="U332">
        <v>15300</v>
      </c>
      <c r="V332">
        <v>10000</v>
      </c>
      <c r="W332">
        <v>0</v>
      </c>
      <c r="X332">
        <v>0</v>
      </c>
      <c r="Y332">
        <v>2</v>
      </c>
      <c r="Z332">
        <v>0</v>
      </c>
      <c r="AA332">
        <v>0</v>
      </c>
      <c r="AB332">
        <v>0</v>
      </c>
      <c r="AC332">
        <v>0</v>
      </c>
      <c r="AD332">
        <v>0</v>
      </c>
      <c r="AE332">
        <v>0</v>
      </c>
      <c r="AF332">
        <v>0</v>
      </c>
      <c r="AG332">
        <v>0</v>
      </c>
    </row>
    <row r="333" spans="1:33">
      <c r="A333" s="73">
        <v>332</v>
      </c>
      <c r="B333" s="73" t="s">
        <v>2179</v>
      </c>
      <c r="C333" s="73" t="s">
        <v>2180</v>
      </c>
      <c r="D333" s="73" t="s">
        <v>990</v>
      </c>
      <c r="E333" s="73" t="s">
        <v>985</v>
      </c>
      <c r="F333">
        <v>12</v>
      </c>
      <c r="G333" s="73" t="s">
        <v>1758</v>
      </c>
      <c r="H333" s="73" t="s">
        <v>1715</v>
      </c>
      <c r="I333" s="73" t="s">
        <v>2166</v>
      </c>
      <c r="J333" s="73" t="s">
        <v>2181</v>
      </c>
      <c r="K333">
        <v>9</v>
      </c>
      <c r="L333">
        <v>9</v>
      </c>
      <c r="M333">
        <v>0</v>
      </c>
      <c r="N333">
        <v>9</v>
      </c>
      <c r="O333">
        <v>0</v>
      </c>
      <c r="P333">
        <v>0</v>
      </c>
      <c r="Q333">
        <v>0</v>
      </c>
      <c r="R333">
        <v>18000</v>
      </c>
      <c r="S333">
        <v>0</v>
      </c>
      <c r="T333">
        <v>0</v>
      </c>
      <c r="U333">
        <v>15300</v>
      </c>
      <c r="V333">
        <v>0</v>
      </c>
      <c r="W333">
        <v>0</v>
      </c>
      <c r="X333">
        <v>0</v>
      </c>
      <c r="Y333">
        <v>9</v>
      </c>
      <c r="Z333">
        <v>0</v>
      </c>
      <c r="AA333">
        <v>0</v>
      </c>
      <c r="AB333">
        <v>0</v>
      </c>
      <c r="AC333">
        <v>0</v>
      </c>
      <c r="AD333">
        <v>0</v>
      </c>
      <c r="AE333">
        <v>0</v>
      </c>
      <c r="AF333">
        <v>0</v>
      </c>
      <c r="AG333">
        <v>0</v>
      </c>
    </row>
    <row r="334" spans="1:33">
      <c r="A334" s="73">
        <v>333</v>
      </c>
      <c r="B334" s="73" t="s">
        <v>2182</v>
      </c>
      <c r="C334" s="73" t="s">
        <v>2180</v>
      </c>
      <c r="D334" s="73" t="s">
        <v>990</v>
      </c>
      <c r="E334" s="73" t="s">
        <v>985</v>
      </c>
      <c r="F334">
        <v>12</v>
      </c>
      <c r="G334" s="73" t="s">
        <v>1735</v>
      </c>
      <c r="H334" s="73" t="s">
        <v>1715</v>
      </c>
      <c r="I334" s="73" t="s">
        <v>2166</v>
      </c>
      <c r="J334" s="73" t="s">
        <v>2181</v>
      </c>
      <c r="K334">
        <v>3</v>
      </c>
      <c r="L334">
        <v>3</v>
      </c>
      <c r="M334">
        <v>0</v>
      </c>
      <c r="N334">
        <v>3</v>
      </c>
      <c r="O334">
        <v>0</v>
      </c>
      <c r="P334">
        <v>4</v>
      </c>
      <c r="Q334">
        <v>1</v>
      </c>
      <c r="R334">
        <v>18000</v>
      </c>
      <c r="S334">
        <v>0</v>
      </c>
      <c r="T334">
        <v>0</v>
      </c>
      <c r="U334">
        <v>15300</v>
      </c>
      <c r="V334">
        <v>0</v>
      </c>
      <c r="W334">
        <v>0</v>
      </c>
      <c r="X334">
        <v>0</v>
      </c>
      <c r="Y334">
        <v>3</v>
      </c>
      <c r="Z334">
        <v>0</v>
      </c>
      <c r="AA334">
        <v>0</v>
      </c>
      <c r="AB334">
        <v>0</v>
      </c>
      <c r="AC334">
        <v>0</v>
      </c>
      <c r="AD334">
        <v>0</v>
      </c>
      <c r="AE334">
        <v>0</v>
      </c>
      <c r="AF334">
        <v>0</v>
      </c>
      <c r="AG334">
        <v>0</v>
      </c>
    </row>
    <row r="335" spans="1:33">
      <c r="A335" s="73">
        <v>334</v>
      </c>
      <c r="B335" s="73" t="s">
        <v>2183</v>
      </c>
      <c r="C335" s="73" t="s">
        <v>2180</v>
      </c>
      <c r="D335" s="73" t="s">
        <v>990</v>
      </c>
      <c r="E335" s="73" t="s">
        <v>985</v>
      </c>
      <c r="F335">
        <v>12</v>
      </c>
      <c r="G335" s="73" t="s">
        <v>1714</v>
      </c>
      <c r="H335" s="73" t="s">
        <v>1715</v>
      </c>
      <c r="I335" s="73" t="s">
        <v>2166</v>
      </c>
      <c r="J335" s="73" t="s">
        <v>2181</v>
      </c>
      <c r="K335">
        <v>1</v>
      </c>
      <c r="L335">
        <v>1</v>
      </c>
      <c r="M335">
        <v>0</v>
      </c>
      <c r="N335">
        <v>1</v>
      </c>
      <c r="O335">
        <v>0</v>
      </c>
      <c r="P335">
        <v>0</v>
      </c>
      <c r="Q335">
        <v>0</v>
      </c>
      <c r="R335">
        <v>18000</v>
      </c>
      <c r="S335">
        <v>0</v>
      </c>
      <c r="T335">
        <v>0</v>
      </c>
      <c r="U335">
        <v>15300</v>
      </c>
      <c r="V335">
        <v>0</v>
      </c>
      <c r="W335">
        <v>0</v>
      </c>
      <c r="X335">
        <v>0</v>
      </c>
      <c r="Y335">
        <v>1</v>
      </c>
      <c r="Z335">
        <v>0</v>
      </c>
      <c r="AA335">
        <v>0</v>
      </c>
      <c r="AB335">
        <v>0</v>
      </c>
      <c r="AC335">
        <v>0</v>
      </c>
      <c r="AD335">
        <v>0</v>
      </c>
      <c r="AE335">
        <v>0</v>
      </c>
      <c r="AF335">
        <v>0</v>
      </c>
      <c r="AG335">
        <v>0</v>
      </c>
    </row>
    <row r="336" spans="1:33">
      <c r="A336" s="73">
        <v>335</v>
      </c>
      <c r="B336" s="73" t="s">
        <v>2184</v>
      </c>
      <c r="C336" s="73" t="s">
        <v>2180</v>
      </c>
      <c r="D336" s="73" t="s">
        <v>990</v>
      </c>
      <c r="E336" s="73" t="s">
        <v>985</v>
      </c>
      <c r="F336">
        <v>12</v>
      </c>
      <c r="G336" s="73" t="s">
        <v>1689</v>
      </c>
      <c r="H336" s="73" t="s">
        <v>1715</v>
      </c>
      <c r="I336" s="73" t="s">
        <v>2166</v>
      </c>
      <c r="J336" s="73" t="s">
        <v>2181</v>
      </c>
      <c r="K336">
        <v>2</v>
      </c>
      <c r="L336">
        <v>2</v>
      </c>
      <c r="M336">
        <v>0</v>
      </c>
      <c r="N336">
        <v>2</v>
      </c>
      <c r="O336">
        <v>0</v>
      </c>
      <c r="P336">
        <v>0</v>
      </c>
      <c r="Q336">
        <v>0</v>
      </c>
      <c r="R336">
        <v>18000</v>
      </c>
      <c r="S336">
        <v>0</v>
      </c>
      <c r="T336">
        <v>0</v>
      </c>
      <c r="U336">
        <v>15300</v>
      </c>
      <c r="V336">
        <v>0</v>
      </c>
      <c r="W336">
        <v>0</v>
      </c>
      <c r="X336">
        <v>0</v>
      </c>
      <c r="Y336">
        <v>2</v>
      </c>
      <c r="Z336">
        <v>0</v>
      </c>
      <c r="AA336">
        <v>0</v>
      </c>
      <c r="AB336">
        <v>0</v>
      </c>
      <c r="AC336">
        <v>0</v>
      </c>
      <c r="AD336">
        <v>0</v>
      </c>
      <c r="AE336">
        <v>0</v>
      </c>
      <c r="AF336">
        <v>0</v>
      </c>
      <c r="AG336">
        <v>0</v>
      </c>
    </row>
    <row r="337" spans="1:33">
      <c r="A337" s="73">
        <v>336</v>
      </c>
      <c r="B337" s="73" t="s">
        <v>2185</v>
      </c>
      <c r="C337" s="73" t="s">
        <v>2180</v>
      </c>
      <c r="D337" s="73" t="s">
        <v>990</v>
      </c>
      <c r="E337" s="73" t="s">
        <v>985</v>
      </c>
      <c r="F337">
        <v>12</v>
      </c>
      <c r="G337" s="73" t="s">
        <v>1674</v>
      </c>
      <c r="H337" s="73" t="s">
        <v>1715</v>
      </c>
      <c r="I337" s="73" t="s">
        <v>2166</v>
      </c>
      <c r="J337" s="73" t="s">
        <v>2181</v>
      </c>
      <c r="K337">
        <v>1</v>
      </c>
      <c r="L337">
        <v>1</v>
      </c>
      <c r="M337">
        <v>0</v>
      </c>
      <c r="N337">
        <v>1</v>
      </c>
      <c r="O337">
        <v>0</v>
      </c>
      <c r="P337">
        <v>0</v>
      </c>
      <c r="Q337">
        <v>0</v>
      </c>
      <c r="R337">
        <v>18000</v>
      </c>
      <c r="S337">
        <v>0</v>
      </c>
      <c r="T337">
        <v>0</v>
      </c>
      <c r="U337">
        <v>15300</v>
      </c>
      <c r="V337">
        <v>0</v>
      </c>
      <c r="W337">
        <v>0</v>
      </c>
      <c r="X337">
        <v>0</v>
      </c>
      <c r="Y337">
        <v>1</v>
      </c>
      <c r="Z337">
        <v>0</v>
      </c>
      <c r="AA337">
        <v>0</v>
      </c>
      <c r="AB337">
        <v>0</v>
      </c>
      <c r="AC337">
        <v>0</v>
      </c>
      <c r="AD337">
        <v>0</v>
      </c>
      <c r="AE337">
        <v>0</v>
      </c>
      <c r="AF337">
        <v>0</v>
      </c>
      <c r="AG337">
        <v>0</v>
      </c>
    </row>
    <row r="338" spans="1:33">
      <c r="A338" s="73">
        <v>337</v>
      </c>
      <c r="B338" s="73" t="s">
        <v>2186</v>
      </c>
      <c r="C338" s="73" t="s">
        <v>1144</v>
      </c>
      <c r="D338" s="73" t="s">
        <v>990</v>
      </c>
      <c r="E338" s="73" t="s">
        <v>985</v>
      </c>
      <c r="F338">
        <v>24</v>
      </c>
      <c r="G338" s="73" t="s">
        <v>1758</v>
      </c>
      <c r="H338" s="73" t="s">
        <v>1715</v>
      </c>
      <c r="I338" s="73" t="s">
        <v>2166</v>
      </c>
      <c r="J338" s="73" t="s">
        <v>1472</v>
      </c>
      <c r="K338">
        <v>12</v>
      </c>
      <c r="L338">
        <v>12</v>
      </c>
      <c r="M338">
        <v>0</v>
      </c>
      <c r="N338">
        <v>12</v>
      </c>
      <c r="O338">
        <v>0</v>
      </c>
      <c r="P338">
        <v>0</v>
      </c>
      <c r="Q338">
        <v>0</v>
      </c>
      <c r="R338">
        <v>10000</v>
      </c>
      <c r="S338">
        <v>0</v>
      </c>
      <c r="T338">
        <v>0</v>
      </c>
      <c r="U338">
        <v>8500</v>
      </c>
      <c r="V338">
        <v>0</v>
      </c>
      <c r="W338">
        <v>0</v>
      </c>
      <c r="X338">
        <v>0</v>
      </c>
      <c r="Y338">
        <v>12</v>
      </c>
      <c r="Z338">
        <v>0</v>
      </c>
      <c r="AA338">
        <v>0</v>
      </c>
      <c r="AB338">
        <v>0</v>
      </c>
      <c r="AC338">
        <v>0</v>
      </c>
      <c r="AD338">
        <v>0</v>
      </c>
      <c r="AE338">
        <v>0</v>
      </c>
      <c r="AF338">
        <v>0</v>
      </c>
      <c r="AG338">
        <v>0</v>
      </c>
    </row>
    <row r="339" spans="1:33">
      <c r="A339" s="73">
        <v>338</v>
      </c>
      <c r="B339" s="73" t="s">
        <v>2187</v>
      </c>
      <c r="C339" s="73" t="s">
        <v>1144</v>
      </c>
      <c r="D339" s="73" t="s">
        <v>1001</v>
      </c>
      <c r="E339" s="73" t="s">
        <v>985</v>
      </c>
      <c r="F339">
        <v>24</v>
      </c>
      <c r="G339" s="73" t="s">
        <v>1735</v>
      </c>
      <c r="H339" s="73" t="s">
        <v>1715</v>
      </c>
      <c r="I339" s="73" t="s">
        <v>2166</v>
      </c>
      <c r="J339" s="73" t="s">
        <v>1472</v>
      </c>
      <c r="K339">
        <v>6</v>
      </c>
      <c r="L339">
        <v>6</v>
      </c>
      <c r="M339">
        <v>0</v>
      </c>
      <c r="N339">
        <v>6</v>
      </c>
      <c r="O339">
        <v>12</v>
      </c>
      <c r="P339">
        <v>4</v>
      </c>
      <c r="Q339">
        <v>1</v>
      </c>
      <c r="R339">
        <v>10000</v>
      </c>
      <c r="S339">
        <v>0</v>
      </c>
      <c r="T339">
        <v>0</v>
      </c>
      <c r="U339">
        <v>8500</v>
      </c>
      <c r="V339">
        <v>0</v>
      </c>
      <c r="W339">
        <v>0</v>
      </c>
      <c r="X339">
        <v>0</v>
      </c>
      <c r="Y339">
        <v>6</v>
      </c>
      <c r="Z339">
        <v>0</v>
      </c>
      <c r="AA339">
        <v>0</v>
      </c>
      <c r="AB339">
        <v>0</v>
      </c>
      <c r="AC339">
        <v>0</v>
      </c>
      <c r="AD339">
        <v>0</v>
      </c>
      <c r="AE339">
        <v>0</v>
      </c>
      <c r="AF339">
        <v>0</v>
      </c>
      <c r="AG339">
        <v>0</v>
      </c>
    </row>
    <row r="340" spans="1:33">
      <c r="A340" s="73">
        <v>339</v>
      </c>
      <c r="B340" s="73" t="s">
        <v>2188</v>
      </c>
      <c r="C340" s="73" t="s">
        <v>1144</v>
      </c>
      <c r="D340" s="73" t="s">
        <v>1001</v>
      </c>
      <c r="E340" s="73" t="s">
        <v>985</v>
      </c>
      <c r="F340">
        <v>24</v>
      </c>
      <c r="G340" s="73" t="s">
        <v>1714</v>
      </c>
      <c r="H340" s="73" t="s">
        <v>1715</v>
      </c>
      <c r="I340" s="73" t="s">
        <v>2166</v>
      </c>
      <c r="J340" s="73" t="s">
        <v>1472</v>
      </c>
      <c r="K340">
        <v>3</v>
      </c>
      <c r="L340">
        <v>3</v>
      </c>
      <c r="M340">
        <v>0</v>
      </c>
      <c r="N340">
        <v>3</v>
      </c>
      <c r="O340">
        <v>0</v>
      </c>
      <c r="P340">
        <v>0</v>
      </c>
      <c r="Q340">
        <v>0</v>
      </c>
      <c r="R340">
        <v>10000</v>
      </c>
      <c r="S340">
        <v>0</v>
      </c>
      <c r="T340">
        <v>0</v>
      </c>
      <c r="U340">
        <v>8500</v>
      </c>
      <c r="V340">
        <v>0</v>
      </c>
      <c r="W340">
        <v>0</v>
      </c>
      <c r="X340">
        <v>0</v>
      </c>
      <c r="Y340">
        <v>3</v>
      </c>
      <c r="Z340">
        <v>0</v>
      </c>
      <c r="AA340">
        <v>0</v>
      </c>
      <c r="AB340">
        <v>0</v>
      </c>
      <c r="AC340">
        <v>0</v>
      </c>
      <c r="AD340">
        <v>0</v>
      </c>
      <c r="AE340">
        <v>0</v>
      </c>
      <c r="AF340">
        <v>0</v>
      </c>
      <c r="AG340">
        <v>0</v>
      </c>
    </row>
    <row r="341" spans="1:33">
      <c r="A341" s="73">
        <v>340</v>
      </c>
      <c r="B341" s="73" t="s">
        <v>2189</v>
      </c>
      <c r="C341" s="73" t="s">
        <v>2190</v>
      </c>
      <c r="D341" s="73" t="s">
        <v>990</v>
      </c>
      <c r="E341" s="73" t="s">
        <v>985</v>
      </c>
      <c r="F341">
        <v>12</v>
      </c>
      <c r="G341" s="73" t="s">
        <v>1735</v>
      </c>
      <c r="H341" s="73" t="s">
        <v>1703</v>
      </c>
      <c r="I341" s="73" t="s">
        <v>2166</v>
      </c>
      <c r="J341" s="73" t="s">
        <v>2191</v>
      </c>
      <c r="K341">
        <v>6</v>
      </c>
      <c r="L341">
        <v>6</v>
      </c>
      <c r="M341">
        <v>0</v>
      </c>
      <c r="N341">
        <v>6</v>
      </c>
      <c r="O341">
        <v>0</v>
      </c>
      <c r="P341">
        <v>0</v>
      </c>
      <c r="Q341">
        <v>0</v>
      </c>
      <c r="R341">
        <v>18000</v>
      </c>
      <c r="S341">
        <v>0</v>
      </c>
      <c r="T341">
        <v>0</v>
      </c>
      <c r="U341">
        <v>15300</v>
      </c>
      <c r="V341">
        <v>0</v>
      </c>
      <c r="W341">
        <v>0</v>
      </c>
      <c r="X341">
        <v>0</v>
      </c>
      <c r="Y341">
        <v>6</v>
      </c>
      <c r="Z341">
        <v>0</v>
      </c>
      <c r="AA341">
        <v>0</v>
      </c>
      <c r="AB341">
        <v>0</v>
      </c>
      <c r="AC341">
        <v>0</v>
      </c>
      <c r="AD341">
        <v>0</v>
      </c>
      <c r="AE341">
        <v>0</v>
      </c>
      <c r="AF341">
        <v>0</v>
      </c>
      <c r="AG341">
        <v>0</v>
      </c>
    </row>
    <row r="342" spans="1:33">
      <c r="A342" s="73">
        <v>341</v>
      </c>
      <c r="B342" s="73" t="s">
        <v>2192</v>
      </c>
      <c r="C342" s="73" t="s">
        <v>2190</v>
      </c>
      <c r="D342" s="73" t="s">
        <v>990</v>
      </c>
      <c r="E342" s="73" t="s">
        <v>985</v>
      </c>
      <c r="F342">
        <v>12</v>
      </c>
      <c r="G342" s="73" t="s">
        <v>1702</v>
      </c>
      <c r="H342" s="73" t="s">
        <v>1703</v>
      </c>
      <c r="I342" s="73" t="s">
        <v>2166</v>
      </c>
      <c r="J342" s="73" t="s">
        <v>2191</v>
      </c>
      <c r="K342">
        <v>5</v>
      </c>
      <c r="L342">
        <v>5</v>
      </c>
      <c r="M342">
        <v>0</v>
      </c>
      <c r="N342">
        <v>5</v>
      </c>
      <c r="O342">
        <v>0</v>
      </c>
      <c r="P342">
        <v>0</v>
      </c>
      <c r="Q342">
        <v>0</v>
      </c>
      <c r="R342">
        <v>18000</v>
      </c>
      <c r="S342">
        <v>0</v>
      </c>
      <c r="T342">
        <v>0</v>
      </c>
      <c r="U342">
        <v>15300</v>
      </c>
      <c r="V342">
        <v>0</v>
      </c>
      <c r="W342">
        <v>0</v>
      </c>
      <c r="X342">
        <v>0</v>
      </c>
      <c r="Y342">
        <v>5</v>
      </c>
      <c r="Z342">
        <v>0</v>
      </c>
      <c r="AA342">
        <v>0</v>
      </c>
      <c r="AB342">
        <v>0</v>
      </c>
      <c r="AC342">
        <v>0</v>
      </c>
      <c r="AD342">
        <v>0</v>
      </c>
      <c r="AE342">
        <v>0</v>
      </c>
      <c r="AF342">
        <v>0</v>
      </c>
      <c r="AG342">
        <v>0</v>
      </c>
    </row>
    <row r="343" spans="1:33">
      <c r="A343" s="73">
        <v>342</v>
      </c>
      <c r="B343" s="73" t="s">
        <v>2193</v>
      </c>
      <c r="C343" s="73" t="s">
        <v>2190</v>
      </c>
      <c r="D343" s="73" t="s">
        <v>990</v>
      </c>
      <c r="E343" s="73" t="s">
        <v>985</v>
      </c>
      <c r="F343">
        <v>12</v>
      </c>
      <c r="G343" s="73" t="s">
        <v>1683</v>
      </c>
      <c r="H343" s="73" t="s">
        <v>1703</v>
      </c>
      <c r="I343" s="73" t="s">
        <v>2166</v>
      </c>
      <c r="J343" s="73" t="s">
        <v>2191</v>
      </c>
      <c r="K343">
        <v>4</v>
      </c>
      <c r="L343">
        <v>4</v>
      </c>
      <c r="M343">
        <v>0</v>
      </c>
      <c r="N343">
        <v>4</v>
      </c>
      <c r="O343">
        <v>0</v>
      </c>
      <c r="P343">
        <v>2</v>
      </c>
      <c r="Q343">
        <v>1.5</v>
      </c>
      <c r="R343">
        <v>18000</v>
      </c>
      <c r="S343">
        <v>0</v>
      </c>
      <c r="T343">
        <v>0</v>
      </c>
      <c r="U343">
        <v>15300</v>
      </c>
      <c r="V343">
        <v>0</v>
      </c>
      <c r="W343">
        <v>0</v>
      </c>
      <c r="X343">
        <v>0</v>
      </c>
      <c r="Y343">
        <v>4</v>
      </c>
      <c r="Z343">
        <v>0</v>
      </c>
      <c r="AA343">
        <v>0</v>
      </c>
      <c r="AB343">
        <v>0</v>
      </c>
      <c r="AC343">
        <v>0</v>
      </c>
      <c r="AD343">
        <v>0</v>
      </c>
      <c r="AE343">
        <v>0</v>
      </c>
      <c r="AF343">
        <v>0</v>
      </c>
      <c r="AG343">
        <v>0</v>
      </c>
    </row>
    <row r="344" spans="1:33">
      <c r="A344" s="73">
        <v>343</v>
      </c>
      <c r="B344" s="73" t="s">
        <v>2194</v>
      </c>
      <c r="C344" s="73" t="s">
        <v>2190</v>
      </c>
      <c r="D344" s="73" t="s">
        <v>990</v>
      </c>
      <c r="E344" s="73" t="s">
        <v>985</v>
      </c>
      <c r="F344">
        <v>12</v>
      </c>
      <c r="G344" s="73" t="s">
        <v>1689</v>
      </c>
      <c r="H344" s="73" t="s">
        <v>1703</v>
      </c>
      <c r="I344" s="73" t="s">
        <v>2166</v>
      </c>
      <c r="J344" s="73" t="s">
        <v>2191</v>
      </c>
      <c r="K344">
        <v>2</v>
      </c>
      <c r="L344">
        <v>2</v>
      </c>
      <c r="M344">
        <v>0</v>
      </c>
      <c r="N344">
        <v>2</v>
      </c>
      <c r="O344">
        <v>0</v>
      </c>
      <c r="P344">
        <v>0</v>
      </c>
      <c r="Q344">
        <v>0</v>
      </c>
      <c r="R344">
        <v>18000</v>
      </c>
      <c r="S344">
        <v>0</v>
      </c>
      <c r="T344">
        <v>0</v>
      </c>
      <c r="U344">
        <v>15300</v>
      </c>
      <c r="V344">
        <v>0</v>
      </c>
      <c r="W344">
        <v>0</v>
      </c>
      <c r="X344">
        <v>0</v>
      </c>
      <c r="Y344">
        <v>2</v>
      </c>
      <c r="Z344">
        <v>0</v>
      </c>
      <c r="AA344">
        <v>0</v>
      </c>
      <c r="AB344">
        <v>0</v>
      </c>
      <c r="AC344">
        <v>0</v>
      </c>
      <c r="AD344">
        <v>0</v>
      </c>
      <c r="AE344">
        <v>0</v>
      </c>
      <c r="AF344">
        <v>0</v>
      </c>
      <c r="AG344">
        <v>0</v>
      </c>
    </row>
    <row r="345" spans="1:33">
      <c r="A345" s="73">
        <v>344</v>
      </c>
      <c r="B345" s="73" t="s">
        <v>2195</v>
      </c>
      <c r="C345" s="73" t="s">
        <v>2190</v>
      </c>
      <c r="D345" s="73" t="s">
        <v>990</v>
      </c>
      <c r="E345" s="73" t="s">
        <v>985</v>
      </c>
      <c r="F345">
        <v>12</v>
      </c>
      <c r="G345" s="73" t="s">
        <v>1674</v>
      </c>
      <c r="H345" s="73" t="s">
        <v>1703</v>
      </c>
      <c r="I345" s="73" t="s">
        <v>2166</v>
      </c>
      <c r="J345" s="73" t="s">
        <v>2191</v>
      </c>
      <c r="K345">
        <v>1</v>
      </c>
      <c r="L345">
        <v>1</v>
      </c>
      <c r="M345">
        <v>0</v>
      </c>
      <c r="N345">
        <v>1</v>
      </c>
      <c r="O345">
        <v>0</v>
      </c>
      <c r="P345">
        <v>6</v>
      </c>
      <c r="Q345">
        <v>22.75</v>
      </c>
      <c r="R345">
        <v>18000</v>
      </c>
      <c r="S345">
        <v>40000</v>
      </c>
      <c r="T345">
        <v>8100</v>
      </c>
      <c r="U345">
        <v>15300</v>
      </c>
      <c r="V345">
        <v>10000</v>
      </c>
      <c r="W345">
        <v>0</v>
      </c>
      <c r="X345">
        <v>0</v>
      </c>
      <c r="Y345">
        <v>1</v>
      </c>
      <c r="Z345">
        <v>0</v>
      </c>
      <c r="AA345">
        <v>0</v>
      </c>
      <c r="AB345">
        <v>0</v>
      </c>
      <c r="AC345">
        <v>0</v>
      </c>
      <c r="AD345">
        <v>0</v>
      </c>
      <c r="AE345">
        <v>0</v>
      </c>
      <c r="AF345">
        <v>0</v>
      </c>
      <c r="AG345">
        <v>0</v>
      </c>
    </row>
    <row r="346" spans="1:33">
      <c r="A346" s="73">
        <v>345</v>
      </c>
      <c r="B346" s="73" t="s">
        <v>2196</v>
      </c>
      <c r="C346" s="73" t="s">
        <v>1145</v>
      </c>
      <c r="D346" s="73" t="s">
        <v>990</v>
      </c>
      <c r="E346" s="73" t="s">
        <v>985</v>
      </c>
      <c r="F346">
        <v>12</v>
      </c>
      <c r="G346" s="73" t="s">
        <v>1735</v>
      </c>
      <c r="H346" s="73" t="s">
        <v>1715</v>
      </c>
      <c r="I346" s="73" t="s">
        <v>2166</v>
      </c>
      <c r="J346" s="73" t="s">
        <v>1473</v>
      </c>
      <c r="K346">
        <v>6</v>
      </c>
      <c r="L346">
        <v>6</v>
      </c>
      <c r="M346">
        <v>0</v>
      </c>
      <c r="N346">
        <v>6</v>
      </c>
      <c r="O346">
        <v>0</v>
      </c>
      <c r="P346">
        <v>0</v>
      </c>
      <c r="Q346">
        <v>0</v>
      </c>
      <c r="R346">
        <v>18000</v>
      </c>
      <c r="S346">
        <v>0</v>
      </c>
      <c r="T346">
        <v>0</v>
      </c>
      <c r="U346">
        <v>15300</v>
      </c>
      <c r="V346">
        <v>0</v>
      </c>
      <c r="W346">
        <v>0</v>
      </c>
      <c r="X346">
        <v>0</v>
      </c>
      <c r="Y346">
        <v>6</v>
      </c>
      <c r="Z346">
        <v>0</v>
      </c>
      <c r="AA346">
        <v>0</v>
      </c>
      <c r="AB346">
        <v>0</v>
      </c>
      <c r="AC346">
        <v>0</v>
      </c>
      <c r="AD346">
        <v>0</v>
      </c>
      <c r="AE346">
        <v>0</v>
      </c>
      <c r="AF346">
        <v>0</v>
      </c>
      <c r="AG346">
        <v>0</v>
      </c>
    </row>
    <row r="347" spans="1:33">
      <c r="A347" s="73">
        <v>346</v>
      </c>
      <c r="B347" s="73" t="s">
        <v>2197</v>
      </c>
      <c r="C347" s="73" t="s">
        <v>1146</v>
      </c>
      <c r="D347" s="73" t="s">
        <v>990</v>
      </c>
      <c r="E347" s="73" t="s">
        <v>985</v>
      </c>
      <c r="F347">
        <v>12</v>
      </c>
      <c r="G347" s="73" t="s">
        <v>1776</v>
      </c>
      <c r="H347" s="73" t="s">
        <v>1715</v>
      </c>
      <c r="I347" s="73" t="s">
        <v>2166</v>
      </c>
      <c r="J347" s="73" t="s">
        <v>1474</v>
      </c>
      <c r="K347">
        <v>41</v>
      </c>
      <c r="L347">
        <v>41</v>
      </c>
      <c r="M347">
        <v>0</v>
      </c>
      <c r="N347">
        <v>41</v>
      </c>
      <c r="O347">
        <v>0</v>
      </c>
      <c r="P347">
        <v>0</v>
      </c>
      <c r="Q347">
        <v>0</v>
      </c>
      <c r="R347">
        <v>18000</v>
      </c>
      <c r="S347">
        <v>0</v>
      </c>
      <c r="T347">
        <v>0</v>
      </c>
      <c r="U347">
        <v>15300</v>
      </c>
      <c r="V347">
        <v>0</v>
      </c>
      <c r="W347">
        <v>0</v>
      </c>
      <c r="X347">
        <v>0</v>
      </c>
      <c r="Y347">
        <v>41</v>
      </c>
      <c r="Z347">
        <v>0</v>
      </c>
      <c r="AA347">
        <v>0</v>
      </c>
      <c r="AB347">
        <v>0</v>
      </c>
      <c r="AC347">
        <v>0</v>
      </c>
      <c r="AD347">
        <v>0</v>
      </c>
      <c r="AE347">
        <v>0</v>
      </c>
      <c r="AF347">
        <v>0</v>
      </c>
      <c r="AG347">
        <v>0</v>
      </c>
    </row>
    <row r="348" spans="1:33">
      <c r="A348" s="73">
        <v>347</v>
      </c>
      <c r="B348" s="73" t="s">
        <v>3080</v>
      </c>
      <c r="C348" s="73" t="s">
        <v>1146</v>
      </c>
      <c r="D348" s="73" t="s">
        <v>990</v>
      </c>
      <c r="E348" s="73" t="s">
        <v>985</v>
      </c>
      <c r="F348">
        <v>12</v>
      </c>
      <c r="G348" s="73" t="s">
        <v>1758</v>
      </c>
      <c r="H348" s="73" t="s">
        <v>1715</v>
      </c>
      <c r="I348" s="73" t="s">
        <v>2166</v>
      </c>
      <c r="J348" s="73" t="s">
        <v>1474</v>
      </c>
      <c r="K348">
        <v>-9</v>
      </c>
      <c r="L348">
        <v>-9</v>
      </c>
      <c r="M348">
        <v>0</v>
      </c>
      <c r="N348">
        <v>-9</v>
      </c>
      <c r="O348">
        <v>0</v>
      </c>
      <c r="P348">
        <v>0</v>
      </c>
      <c r="Q348">
        <v>0</v>
      </c>
      <c r="R348">
        <v>18000</v>
      </c>
      <c r="S348">
        <v>0</v>
      </c>
      <c r="T348">
        <v>0</v>
      </c>
      <c r="U348">
        <v>15300</v>
      </c>
      <c r="V348">
        <v>0</v>
      </c>
      <c r="W348">
        <v>0</v>
      </c>
      <c r="X348">
        <v>0</v>
      </c>
      <c r="Y348">
        <v>-9</v>
      </c>
      <c r="Z348">
        <v>0</v>
      </c>
      <c r="AA348">
        <v>0</v>
      </c>
      <c r="AB348">
        <v>0</v>
      </c>
      <c r="AC348">
        <v>0</v>
      </c>
      <c r="AD348">
        <v>0</v>
      </c>
      <c r="AE348">
        <v>0</v>
      </c>
      <c r="AF348">
        <v>0</v>
      </c>
      <c r="AG348">
        <v>0</v>
      </c>
    </row>
    <row r="349" spans="1:33">
      <c r="A349" s="73">
        <v>348</v>
      </c>
      <c r="B349" s="73" t="s">
        <v>2198</v>
      </c>
      <c r="C349" s="73" t="s">
        <v>1146</v>
      </c>
      <c r="D349" s="73" t="s">
        <v>990</v>
      </c>
      <c r="E349" s="73" t="s">
        <v>985</v>
      </c>
      <c r="F349">
        <v>12</v>
      </c>
      <c r="G349" s="73" t="s">
        <v>1735</v>
      </c>
      <c r="H349" s="73" t="s">
        <v>1715</v>
      </c>
      <c r="I349" s="73" t="s">
        <v>2166</v>
      </c>
      <c r="J349" s="73" t="s">
        <v>1474</v>
      </c>
      <c r="K349">
        <v>1</v>
      </c>
      <c r="L349">
        <v>1</v>
      </c>
      <c r="M349">
        <v>0</v>
      </c>
      <c r="N349">
        <v>1</v>
      </c>
      <c r="O349">
        <v>0</v>
      </c>
      <c r="P349">
        <v>0</v>
      </c>
      <c r="Q349">
        <v>0</v>
      </c>
      <c r="R349">
        <v>18000</v>
      </c>
      <c r="S349">
        <v>0</v>
      </c>
      <c r="T349">
        <v>0</v>
      </c>
      <c r="U349">
        <v>15300</v>
      </c>
      <c r="V349">
        <v>0</v>
      </c>
      <c r="W349">
        <v>0</v>
      </c>
      <c r="X349">
        <v>0</v>
      </c>
      <c r="Y349">
        <v>1</v>
      </c>
      <c r="Z349">
        <v>0</v>
      </c>
      <c r="AA349">
        <v>0</v>
      </c>
      <c r="AB349">
        <v>0</v>
      </c>
      <c r="AC349">
        <v>0</v>
      </c>
      <c r="AD349">
        <v>0</v>
      </c>
      <c r="AE349">
        <v>0</v>
      </c>
      <c r="AF349">
        <v>0</v>
      </c>
      <c r="AG349">
        <v>0</v>
      </c>
    </row>
    <row r="350" spans="1:33">
      <c r="A350" s="73">
        <v>349</v>
      </c>
      <c r="B350" s="73" t="s">
        <v>2199</v>
      </c>
      <c r="C350" s="73" t="s">
        <v>1146</v>
      </c>
      <c r="D350" s="73" t="s">
        <v>990</v>
      </c>
      <c r="E350" s="73" t="s">
        <v>985</v>
      </c>
      <c r="F350">
        <v>12</v>
      </c>
      <c r="G350" s="73" t="s">
        <v>1702</v>
      </c>
      <c r="H350" s="73" t="s">
        <v>1715</v>
      </c>
      <c r="I350" s="73" t="s">
        <v>2166</v>
      </c>
      <c r="J350" s="73" t="s">
        <v>1474</v>
      </c>
      <c r="K350">
        <v>1</v>
      </c>
      <c r="L350">
        <v>1</v>
      </c>
      <c r="M350">
        <v>0</v>
      </c>
      <c r="N350">
        <v>1</v>
      </c>
      <c r="O350">
        <v>12</v>
      </c>
      <c r="P350">
        <v>8</v>
      </c>
      <c r="Q350">
        <v>2</v>
      </c>
      <c r="R350">
        <v>18000</v>
      </c>
      <c r="S350">
        <v>0</v>
      </c>
      <c r="T350">
        <v>0</v>
      </c>
      <c r="U350">
        <v>15300</v>
      </c>
      <c r="V350">
        <v>0</v>
      </c>
      <c r="W350">
        <v>0</v>
      </c>
      <c r="X350">
        <v>0</v>
      </c>
      <c r="Y350">
        <v>1</v>
      </c>
      <c r="Z350">
        <v>0</v>
      </c>
      <c r="AA350">
        <v>0</v>
      </c>
      <c r="AB350">
        <v>0</v>
      </c>
      <c r="AC350">
        <v>0</v>
      </c>
      <c r="AD350">
        <v>0</v>
      </c>
      <c r="AE350">
        <v>0</v>
      </c>
      <c r="AF350">
        <v>0</v>
      </c>
      <c r="AG350">
        <v>0</v>
      </c>
    </row>
    <row r="351" spans="1:33">
      <c r="A351" s="73">
        <v>350</v>
      </c>
      <c r="B351" s="73" t="s">
        <v>2200</v>
      </c>
      <c r="C351" s="73" t="s">
        <v>1146</v>
      </c>
      <c r="D351" s="73" t="s">
        <v>990</v>
      </c>
      <c r="E351" s="73" t="s">
        <v>985</v>
      </c>
      <c r="F351">
        <v>12</v>
      </c>
      <c r="G351" s="73" t="s">
        <v>1683</v>
      </c>
      <c r="H351" s="73" t="s">
        <v>1715</v>
      </c>
      <c r="I351" s="73" t="s">
        <v>2166</v>
      </c>
      <c r="J351" s="73" t="s">
        <v>1474</v>
      </c>
      <c r="K351">
        <v>7</v>
      </c>
      <c r="L351">
        <v>7</v>
      </c>
      <c r="M351">
        <v>0</v>
      </c>
      <c r="N351">
        <v>7</v>
      </c>
      <c r="O351">
        <v>0</v>
      </c>
      <c r="P351">
        <v>0</v>
      </c>
      <c r="Q351">
        <v>0</v>
      </c>
      <c r="R351">
        <v>18000</v>
      </c>
      <c r="S351">
        <v>0</v>
      </c>
      <c r="T351">
        <v>0</v>
      </c>
      <c r="U351">
        <v>15300</v>
      </c>
      <c r="V351">
        <v>0</v>
      </c>
      <c r="W351">
        <v>0</v>
      </c>
      <c r="X351">
        <v>0</v>
      </c>
      <c r="Y351">
        <v>7</v>
      </c>
      <c r="Z351">
        <v>0</v>
      </c>
      <c r="AA351">
        <v>0</v>
      </c>
      <c r="AB351">
        <v>0</v>
      </c>
      <c r="AC351">
        <v>0</v>
      </c>
      <c r="AD351">
        <v>0</v>
      </c>
      <c r="AE351">
        <v>0</v>
      </c>
      <c r="AF351">
        <v>0</v>
      </c>
      <c r="AG351">
        <v>0</v>
      </c>
    </row>
    <row r="352" spans="1:33">
      <c r="A352" s="73">
        <v>351</v>
      </c>
      <c r="B352" s="73" t="s">
        <v>2201</v>
      </c>
      <c r="C352" s="73" t="s">
        <v>1147</v>
      </c>
      <c r="D352" s="73" t="s">
        <v>990</v>
      </c>
      <c r="E352" s="73" t="s">
        <v>985</v>
      </c>
      <c r="F352">
        <v>12</v>
      </c>
      <c r="G352" s="73" t="s">
        <v>1702</v>
      </c>
      <c r="H352" s="73" t="s">
        <v>1715</v>
      </c>
      <c r="I352" s="73" t="s">
        <v>2166</v>
      </c>
      <c r="J352" s="73" t="s">
        <v>1475</v>
      </c>
      <c r="K352">
        <v>3</v>
      </c>
      <c r="L352">
        <v>3</v>
      </c>
      <c r="M352">
        <v>0</v>
      </c>
      <c r="N352">
        <v>3</v>
      </c>
      <c r="O352">
        <v>0</v>
      </c>
      <c r="P352">
        <v>0</v>
      </c>
      <c r="Q352">
        <v>0</v>
      </c>
      <c r="R352">
        <v>18000</v>
      </c>
      <c r="S352">
        <v>0</v>
      </c>
      <c r="T352">
        <v>0</v>
      </c>
      <c r="U352">
        <v>15300</v>
      </c>
      <c r="V352">
        <v>0</v>
      </c>
      <c r="W352">
        <v>0</v>
      </c>
      <c r="X352">
        <v>0</v>
      </c>
      <c r="Y352">
        <v>3</v>
      </c>
      <c r="Z352">
        <v>0</v>
      </c>
      <c r="AA352">
        <v>0</v>
      </c>
      <c r="AB352">
        <v>0</v>
      </c>
      <c r="AC352">
        <v>0</v>
      </c>
      <c r="AD352">
        <v>0</v>
      </c>
      <c r="AE352">
        <v>0</v>
      </c>
      <c r="AF352">
        <v>0</v>
      </c>
      <c r="AG352">
        <v>0</v>
      </c>
    </row>
    <row r="353" spans="1:33">
      <c r="A353" s="73">
        <v>352</v>
      </c>
      <c r="B353" s="73" t="s">
        <v>2202</v>
      </c>
      <c r="C353" s="73" t="s">
        <v>1147</v>
      </c>
      <c r="D353" s="73" t="s">
        <v>990</v>
      </c>
      <c r="E353" s="73" t="s">
        <v>985</v>
      </c>
      <c r="F353">
        <v>12</v>
      </c>
      <c r="G353" s="73" t="s">
        <v>1714</v>
      </c>
      <c r="H353" s="73" t="s">
        <v>1715</v>
      </c>
      <c r="I353" s="73" t="s">
        <v>2166</v>
      </c>
      <c r="J353" s="73" t="s">
        <v>1475</v>
      </c>
      <c r="K353">
        <v>2</v>
      </c>
      <c r="L353">
        <v>2</v>
      </c>
      <c r="M353">
        <v>0</v>
      </c>
      <c r="N353">
        <v>2</v>
      </c>
      <c r="O353">
        <v>0</v>
      </c>
      <c r="P353">
        <v>0</v>
      </c>
      <c r="Q353">
        <v>0</v>
      </c>
      <c r="R353">
        <v>18000</v>
      </c>
      <c r="S353">
        <v>0</v>
      </c>
      <c r="T353">
        <v>0</v>
      </c>
      <c r="U353">
        <v>15300</v>
      </c>
      <c r="V353">
        <v>0</v>
      </c>
      <c r="W353">
        <v>0</v>
      </c>
      <c r="X353">
        <v>0</v>
      </c>
      <c r="Y353">
        <v>2</v>
      </c>
      <c r="Z353">
        <v>0</v>
      </c>
      <c r="AA353">
        <v>0</v>
      </c>
      <c r="AB353">
        <v>0</v>
      </c>
      <c r="AC353">
        <v>0</v>
      </c>
      <c r="AD353">
        <v>0</v>
      </c>
      <c r="AE353">
        <v>0</v>
      </c>
      <c r="AF353">
        <v>0</v>
      </c>
      <c r="AG353">
        <v>0</v>
      </c>
    </row>
    <row r="354" spans="1:33">
      <c r="A354" s="73">
        <v>353</v>
      </c>
      <c r="B354" s="73" t="s">
        <v>1148</v>
      </c>
      <c r="C354" s="73" t="s">
        <v>1147</v>
      </c>
      <c r="D354" s="73" t="s">
        <v>990</v>
      </c>
      <c r="E354" s="73" t="s">
        <v>985</v>
      </c>
      <c r="F354">
        <v>12</v>
      </c>
      <c r="G354" s="73" t="s">
        <v>1674</v>
      </c>
      <c r="H354" s="73" t="s">
        <v>1715</v>
      </c>
      <c r="I354" s="73" t="s">
        <v>2166</v>
      </c>
      <c r="J354" s="73" t="s">
        <v>1475</v>
      </c>
      <c r="K354">
        <v>-2</v>
      </c>
      <c r="L354">
        <v>-2</v>
      </c>
      <c r="M354">
        <v>0</v>
      </c>
      <c r="N354">
        <v>-2</v>
      </c>
      <c r="O354">
        <v>0</v>
      </c>
      <c r="P354">
        <v>6</v>
      </c>
      <c r="Q354">
        <v>29.833333332999999</v>
      </c>
      <c r="R354">
        <v>18000</v>
      </c>
      <c r="S354">
        <v>40000</v>
      </c>
      <c r="T354">
        <v>8100</v>
      </c>
      <c r="U354">
        <v>15300</v>
      </c>
      <c r="V354">
        <v>10000</v>
      </c>
      <c r="W354">
        <v>0</v>
      </c>
      <c r="X354">
        <v>0</v>
      </c>
      <c r="Y354">
        <v>-2</v>
      </c>
      <c r="Z354">
        <v>0</v>
      </c>
      <c r="AA354">
        <v>0</v>
      </c>
      <c r="AB354">
        <v>0</v>
      </c>
      <c r="AC354">
        <v>0</v>
      </c>
      <c r="AD354">
        <v>0</v>
      </c>
      <c r="AE354">
        <v>0</v>
      </c>
      <c r="AF354">
        <v>0</v>
      </c>
      <c r="AG354">
        <v>0</v>
      </c>
    </row>
    <row r="355" spans="1:33">
      <c r="A355" s="73">
        <v>354</v>
      </c>
      <c r="B355" s="73" t="s">
        <v>2203</v>
      </c>
      <c r="C355" s="73" t="s">
        <v>1149</v>
      </c>
      <c r="D355" s="73" t="s">
        <v>990</v>
      </c>
      <c r="E355" s="73" t="s">
        <v>985</v>
      </c>
      <c r="F355">
        <v>24</v>
      </c>
      <c r="G355" s="73" t="s">
        <v>1776</v>
      </c>
      <c r="H355" s="73" t="s">
        <v>1715</v>
      </c>
      <c r="I355" s="73" t="s">
        <v>2166</v>
      </c>
      <c r="J355" s="73" t="s">
        <v>1476</v>
      </c>
      <c r="K355">
        <v>4</v>
      </c>
      <c r="L355">
        <v>4</v>
      </c>
      <c r="M355">
        <v>0</v>
      </c>
      <c r="N355">
        <v>4</v>
      </c>
      <c r="O355">
        <v>0</v>
      </c>
      <c r="P355">
        <v>0</v>
      </c>
      <c r="Q355">
        <v>0</v>
      </c>
      <c r="R355">
        <v>10000</v>
      </c>
      <c r="S355">
        <v>0</v>
      </c>
      <c r="T355">
        <v>0</v>
      </c>
      <c r="U355">
        <v>8500</v>
      </c>
      <c r="V355">
        <v>0</v>
      </c>
      <c r="W355">
        <v>0</v>
      </c>
      <c r="X355">
        <v>0</v>
      </c>
      <c r="Y355">
        <v>4</v>
      </c>
      <c r="Z355">
        <v>0</v>
      </c>
      <c r="AA355">
        <v>0</v>
      </c>
      <c r="AB355">
        <v>0</v>
      </c>
      <c r="AC355">
        <v>0</v>
      </c>
      <c r="AD355">
        <v>0</v>
      </c>
      <c r="AE355">
        <v>0</v>
      </c>
      <c r="AF355">
        <v>0</v>
      </c>
      <c r="AG355">
        <v>0</v>
      </c>
    </row>
    <row r="356" spans="1:33">
      <c r="A356" s="73">
        <v>355</v>
      </c>
      <c r="B356" s="73" t="s">
        <v>2204</v>
      </c>
      <c r="C356" s="73" t="s">
        <v>1149</v>
      </c>
      <c r="D356" s="73" t="s">
        <v>1001</v>
      </c>
      <c r="E356" s="73" t="s">
        <v>985</v>
      </c>
      <c r="F356">
        <v>24</v>
      </c>
      <c r="G356" s="73" t="s">
        <v>1702</v>
      </c>
      <c r="H356" s="73" t="s">
        <v>1715</v>
      </c>
      <c r="I356" s="73" t="s">
        <v>2166</v>
      </c>
      <c r="J356" s="73" t="s">
        <v>1476</v>
      </c>
      <c r="K356">
        <v>7</v>
      </c>
      <c r="L356">
        <v>7</v>
      </c>
      <c r="M356">
        <v>0</v>
      </c>
      <c r="N356">
        <v>7</v>
      </c>
      <c r="O356">
        <v>0</v>
      </c>
      <c r="P356">
        <v>0</v>
      </c>
      <c r="Q356">
        <v>0</v>
      </c>
      <c r="R356">
        <v>10000</v>
      </c>
      <c r="S356">
        <v>0</v>
      </c>
      <c r="T356">
        <v>0</v>
      </c>
      <c r="U356">
        <v>8500</v>
      </c>
      <c r="V356">
        <v>0</v>
      </c>
      <c r="W356">
        <v>0</v>
      </c>
      <c r="X356">
        <v>0</v>
      </c>
      <c r="Y356">
        <v>7</v>
      </c>
      <c r="Z356">
        <v>0</v>
      </c>
      <c r="AA356">
        <v>0</v>
      </c>
      <c r="AB356">
        <v>0</v>
      </c>
      <c r="AC356">
        <v>0</v>
      </c>
      <c r="AD356">
        <v>0</v>
      </c>
      <c r="AE356">
        <v>0</v>
      </c>
      <c r="AF356">
        <v>0</v>
      </c>
      <c r="AG356">
        <v>0</v>
      </c>
    </row>
    <row r="357" spans="1:33">
      <c r="A357" s="73">
        <v>356</v>
      </c>
      <c r="B357" s="73" t="s">
        <v>1150</v>
      </c>
      <c r="C357" s="73" t="s">
        <v>1149</v>
      </c>
      <c r="D357" s="73" t="s">
        <v>1001</v>
      </c>
      <c r="E357" s="73" t="s">
        <v>985</v>
      </c>
      <c r="F357">
        <v>24</v>
      </c>
      <c r="G357" s="73" t="s">
        <v>1674</v>
      </c>
      <c r="H357" s="73" t="s">
        <v>1715</v>
      </c>
      <c r="I357" s="73" t="s">
        <v>2166</v>
      </c>
      <c r="J357" s="73" t="s">
        <v>1476</v>
      </c>
      <c r="K357">
        <v>2947</v>
      </c>
      <c r="L357">
        <v>2947</v>
      </c>
      <c r="M357">
        <v>0</v>
      </c>
      <c r="N357">
        <v>2947</v>
      </c>
      <c r="O357">
        <v>218</v>
      </c>
      <c r="P357">
        <v>275.33333333299998</v>
      </c>
      <c r="Q357">
        <v>151.5</v>
      </c>
      <c r="R357">
        <v>10000</v>
      </c>
      <c r="S357">
        <v>22000</v>
      </c>
      <c r="T357">
        <v>2000</v>
      </c>
      <c r="U357">
        <v>8500</v>
      </c>
      <c r="V357">
        <v>3000</v>
      </c>
      <c r="W357">
        <v>0</v>
      </c>
      <c r="X357">
        <v>0</v>
      </c>
      <c r="Y357">
        <v>2947</v>
      </c>
      <c r="Z357">
        <v>0</v>
      </c>
      <c r="AA357">
        <v>0</v>
      </c>
      <c r="AB357">
        <v>0</v>
      </c>
      <c r="AC357">
        <v>0</v>
      </c>
      <c r="AD357">
        <v>0</v>
      </c>
      <c r="AE357">
        <v>0</v>
      </c>
      <c r="AF357">
        <v>0</v>
      </c>
      <c r="AG357">
        <v>0</v>
      </c>
    </row>
    <row r="358" spans="1:33">
      <c r="A358" s="73">
        <v>357</v>
      </c>
      <c r="B358" s="73" t="s">
        <v>2205</v>
      </c>
      <c r="C358" s="73" t="s">
        <v>2206</v>
      </c>
      <c r="D358" s="73" t="s">
        <v>990</v>
      </c>
      <c r="E358" s="73" t="s">
        <v>985</v>
      </c>
      <c r="F358">
        <v>12</v>
      </c>
      <c r="G358" s="73" t="s">
        <v>1683</v>
      </c>
      <c r="H358" s="73" t="s">
        <v>1675</v>
      </c>
      <c r="I358" s="73" t="s">
        <v>2166</v>
      </c>
      <c r="J358" s="73" t="s">
        <v>1477</v>
      </c>
      <c r="K358">
        <v>1</v>
      </c>
      <c r="L358">
        <v>1</v>
      </c>
      <c r="M358">
        <v>0</v>
      </c>
      <c r="N358">
        <v>1</v>
      </c>
      <c r="O358">
        <v>0</v>
      </c>
      <c r="P358">
        <v>0</v>
      </c>
      <c r="Q358">
        <v>0</v>
      </c>
      <c r="R358">
        <v>17000</v>
      </c>
      <c r="S358">
        <v>38000</v>
      </c>
      <c r="T358">
        <v>0</v>
      </c>
      <c r="U358">
        <v>14400</v>
      </c>
      <c r="V358">
        <v>19000</v>
      </c>
      <c r="W358">
        <v>0</v>
      </c>
      <c r="X358">
        <v>0</v>
      </c>
      <c r="Y358">
        <v>1</v>
      </c>
      <c r="Z358">
        <v>0</v>
      </c>
      <c r="AA358">
        <v>0</v>
      </c>
      <c r="AB358">
        <v>0</v>
      </c>
      <c r="AC358">
        <v>0</v>
      </c>
      <c r="AD358">
        <v>0</v>
      </c>
      <c r="AE358">
        <v>0</v>
      </c>
      <c r="AF358">
        <v>0</v>
      </c>
      <c r="AG358">
        <v>0</v>
      </c>
    </row>
    <row r="359" spans="1:33">
      <c r="A359" s="73">
        <v>358</v>
      </c>
      <c r="B359" s="73" t="s">
        <v>2207</v>
      </c>
      <c r="C359" s="73" t="s">
        <v>1151</v>
      </c>
      <c r="D359" s="73" t="s">
        <v>990</v>
      </c>
      <c r="E359" s="73" t="s">
        <v>985</v>
      </c>
      <c r="F359">
        <v>12</v>
      </c>
      <c r="G359" s="73" t="s">
        <v>1674</v>
      </c>
      <c r="H359" s="73" t="s">
        <v>1698</v>
      </c>
      <c r="I359" s="73" t="s">
        <v>2166</v>
      </c>
      <c r="J359" s="73" t="s">
        <v>1477</v>
      </c>
      <c r="K359">
        <v>2</v>
      </c>
      <c r="L359">
        <v>2</v>
      </c>
      <c r="M359">
        <v>0</v>
      </c>
      <c r="N359">
        <v>2</v>
      </c>
      <c r="O359">
        <v>0</v>
      </c>
      <c r="P359">
        <v>0</v>
      </c>
      <c r="Q359">
        <v>0</v>
      </c>
      <c r="R359">
        <v>17000</v>
      </c>
      <c r="S359">
        <v>38000</v>
      </c>
      <c r="T359">
        <v>0</v>
      </c>
      <c r="U359">
        <v>14400</v>
      </c>
      <c r="V359">
        <v>19000</v>
      </c>
      <c r="W359">
        <v>0</v>
      </c>
      <c r="X359">
        <v>0</v>
      </c>
      <c r="Y359">
        <v>2</v>
      </c>
      <c r="Z359">
        <v>0</v>
      </c>
      <c r="AA359">
        <v>0</v>
      </c>
      <c r="AB359">
        <v>0</v>
      </c>
      <c r="AC359">
        <v>0</v>
      </c>
      <c r="AD359">
        <v>0</v>
      </c>
      <c r="AE359">
        <v>0</v>
      </c>
      <c r="AF359">
        <v>0</v>
      </c>
      <c r="AG359">
        <v>0</v>
      </c>
    </row>
    <row r="360" spans="1:33">
      <c r="A360" s="73">
        <v>359</v>
      </c>
      <c r="B360" s="73" t="s">
        <v>1152</v>
      </c>
      <c r="C360" s="73" t="s">
        <v>1151</v>
      </c>
      <c r="D360" s="73" t="s">
        <v>990</v>
      </c>
      <c r="E360" s="73" t="s">
        <v>985</v>
      </c>
      <c r="F360">
        <v>12</v>
      </c>
      <c r="G360" s="73" t="s">
        <v>1706</v>
      </c>
      <c r="H360" s="73" t="s">
        <v>1698</v>
      </c>
      <c r="I360" s="73" t="s">
        <v>2166</v>
      </c>
      <c r="J360" s="73" t="s">
        <v>1477</v>
      </c>
      <c r="K360">
        <v>1</v>
      </c>
      <c r="L360">
        <v>0</v>
      </c>
      <c r="M360">
        <v>0</v>
      </c>
      <c r="N360">
        <v>0</v>
      </c>
      <c r="O360">
        <v>0</v>
      </c>
      <c r="P360">
        <v>10</v>
      </c>
      <c r="Q360">
        <v>42.5</v>
      </c>
      <c r="R360">
        <v>17000</v>
      </c>
      <c r="S360">
        <v>38000</v>
      </c>
      <c r="T360">
        <v>8800</v>
      </c>
      <c r="U360">
        <v>14400</v>
      </c>
      <c r="V360">
        <v>13000</v>
      </c>
      <c r="W360">
        <v>0</v>
      </c>
      <c r="X360">
        <v>0</v>
      </c>
      <c r="Y360">
        <v>0</v>
      </c>
      <c r="Z360">
        <v>1</v>
      </c>
      <c r="AA360">
        <v>0</v>
      </c>
      <c r="AB360">
        <v>0</v>
      </c>
      <c r="AC360">
        <v>0</v>
      </c>
      <c r="AD360">
        <v>0</v>
      </c>
      <c r="AE360">
        <v>0</v>
      </c>
      <c r="AF360">
        <v>0</v>
      </c>
      <c r="AG360">
        <v>0</v>
      </c>
    </row>
    <row r="361" spans="1:33">
      <c r="A361" s="73">
        <v>360</v>
      </c>
      <c r="B361" s="73" t="s">
        <v>3081</v>
      </c>
      <c r="C361" s="73" t="s">
        <v>3082</v>
      </c>
      <c r="D361" s="73" t="s">
        <v>990</v>
      </c>
      <c r="E361" s="73" t="s">
        <v>985</v>
      </c>
      <c r="F361">
        <v>12</v>
      </c>
      <c r="G361" s="73" t="s">
        <v>3083</v>
      </c>
      <c r="H361" s="73" t="s">
        <v>1707</v>
      </c>
      <c r="I361" s="73" t="s">
        <v>2166</v>
      </c>
      <c r="J361" s="73" t="s">
        <v>3084</v>
      </c>
      <c r="K361">
        <v>-2</v>
      </c>
      <c r="L361">
        <v>-2</v>
      </c>
      <c r="M361">
        <v>0</v>
      </c>
      <c r="N361">
        <v>-2</v>
      </c>
      <c r="O361">
        <v>0</v>
      </c>
      <c r="P361">
        <v>0</v>
      </c>
      <c r="Q361">
        <v>0</v>
      </c>
      <c r="R361">
        <v>18000</v>
      </c>
      <c r="S361">
        <v>30000</v>
      </c>
      <c r="T361">
        <v>0</v>
      </c>
      <c r="U361">
        <v>15300</v>
      </c>
      <c r="V361">
        <v>20000</v>
      </c>
      <c r="W361">
        <v>0</v>
      </c>
      <c r="X361">
        <v>0</v>
      </c>
      <c r="Y361">
        <v>-2</v>
      </c>
      <c r="Z361">
        <v>0</v>
      </c>
      <c r="AA361">
        <v>0</v>
      </c>
      <c r="AB361">
        <v>0</v>
      </c>
      <c r="AC361">
        <v>0</v>
      </c>
      <c r="AD361">
        <v>0</v>
      </c>
      <c r="AE361">
        <v>0</v>
      </c>
      <c r="AF361">
        <v>0</v>
      </c>
      <c r="AG361">
        <v>0</v>
      </c>
    </row>
    <row r="362" spans="1:33">
      <c r="A362" s="73">
        <v>361</v>
      </c>
      <c r="B362" s="73" t="s">
        <v>3085</v>
      </c>
      <c r="C362" s="73" t="s">
        <v>3082</v>
      </c>
      <c r="D362" s="73" t="s">
        <v>990</v>
      </c>
      <c r="E362" s="73" t="s">
        <v>985</v>
      </c>
      <c r="F362">
        <v>12</v>
      </c>
      <c r="G362" s="73" t="s">
        <v>1815</v>
      </c>
      <c r="H362" s="73" t="s">
        <v>1707</v>
      </c>
      <c r="I362" s="73" t="s">
        <v>2166</v>
      </c>
      <c r="J362" s="73" t="s">
        <v>3084</v>
      </c>
      <c r="K362">
        <v>-6</v>
      </c>
      <c r="L362">
        <v>-6</v>
      </c>
      <c r="M362">
        <v>0</v>
      </c>
      <c r="N362">
        <v>-6</v>
      </c>
      <c r="O362">
        <v>0</v>
      </c>
      <c r="P362">
        <v>0</v>
      </c>
      <c r="Q362">
        <v>0</v>
      </c>
      <c r="R362">
        <v>24000</v>
      </c>
      <c r="S362">
        <v>40000</v>
      </c>
      <c r="T362">
        <v>0</v>
      </c>
      <c r="U362">
        <v>20400</v>
      </c>
      <c r="V362">
        <v>20000</v>
      </c>
      <c r="W362">
        <v>0</v>
      </c>
      <c r="X362">
        <v>0</v>
      </c>
      <c r="Y362">
        <v>-6</v>
      </c>
      <c r="Z362">
        <v>0</v>
      </c>
      <c r="AA362">
        <v>0</v>
      </c>
      <c r="AB362">
        <v>0</v>
      </c>
      <c r="AC362">
        <v>0</v>
      </c>
      <c r="AD362">
        <v>0</v>
      </c>
      <c r="AE362">
        <v>0</v>
      </c>
      <c r="AF362">
        <v>0</v>
      </c>
      <c r="AG362">
        <v>0</v>
      </c>
    </row>
    <row r="363" spans="1:33">
      <c r="A363" s="73">
        <v>362</v>
      </c>
      <c r="B363" s="73" t="s">
        <v>3086</v>
      </c>
      <c r="C363" s="73" t="s">
        <v>3087</v>
      </c>
      <c r="D363" s="73" t="s">
        <v>990</v>
      </c>
      <c r="E363" s="73" t="s">
        <v>985</v>
      </c>
      <c r="F363">
        <v>12</v>
      </c>
      <c r="G363" s="73" t="s">
        <v>1697</v>
      </c>
      <c r="H363" s="73" t="s">
        <v>1675</v>
      </c>
      <c r="I363" s="73" t="s">
        <v>2166</v>
      </c>
      <c r="J363" s="73" t="s">
        <v>3088</v>
      </c>
      <c r="K363">
        <v>-2</v>
      </c>
      <c r="L363">
        <v>-2</v>
      </c>
      <c r="M363">
        <v>0</v>
      </c>
      <c r="N363">
        <v>-2</v>
      </c>
      <c r="O363">
        <v>0</v>
      </c>
      <c r="P363">
        <v>0</v>
      </c>
      <c r="Q363">
        <v>0</v>
      </c>
      <c r="R363">
        <v>24000</v>
      </c>
      <c r="S363">
        <v>40000</v>
      </c>
      <c r="T363">
        <v>0</v>
      </c>
      <c r="U363">
        <v>20400</v>
      </c>
      <c r="V363">
        <v>20000</v>
      </c>
      <c r="W363">
        <v>0</v>
      </c>
      <c r="X363">
        <v>0</v>
      </c>
      <c r="Y363">
        <v>-2</v>
      </c>
      <c r="Z363">
        <v>0</v>
      </c>
      <c r="AA363">
        <v>0</v>
      </c>
      <c r="AB363">
        <v>0</v>
      </c>
      <c r="AC363">
        <v>0</v>
      </c>
      <c r="AD363">
        <v>0</v>
      </c>
      <c r="AE363">
        <v>0</v>
      </c>
      <c r="AF363">
        <v>0</v>
      </c>
      <c r="AG363">
        <v>0</v>
      </c>
    </row>
    <row r="364" spans="1:33">
      <c r="A364" s="73">
        <v>363</v>
      </c>
      <c r="B364" s="73" t="s">
        <v>3089</v>
      </c>
      <c r="C364" s="73" t="s">
        <v>3087</v>
      </c>
      <c r="D364" s="73" t="s">
        <v>990</v>
      </c>
      <c r="E364" s="73" t="s">
        <v>985</v>
      </c>
      <c r="F364">
        <v>12</v>
      </c>
      <c r="G364" s="73" t="s">
        <v>1702</v>
      </c>
      <c r="H364" s="73" t="s">
        <v>1675</v>
      </c>
      <c r="I364" s="73" t="s">
        <v>2166</v>
      </c>
      <c r="J364" s="73" t="s">
        <v>3088</v>
      </c>
      <c r="K364">
        <v>-1</v>
      </c>
      <c r="L364">
        <v>-1</v>
      </c>
      <c r="M364">
        <v>0</v>
      </c>
      <c r="N364">
        <v>-1</v>
      </c>
      <c r="O364">
        <v>0</v>
      </c>
      <c r="P364">
        <v>0</v>
      </c>
      <c r="Q364">
        <v>0</v>
      </c>
      <c r="R364">
        <v>17000</v>
      </c>
      <c r="S364">
        <v>38000</v>
      </c>
      <c r="T364">
        <v>0</v>
      </c>
      <c r="U364">
        <v>14400</v>
      </c>
      <c r="V364">
        <v>19000</v>
      </c>
      <c r="W364">
        <v>0</v>
      </c>
      <c r="X364">
        <v>0</v>
      </c>
      <c r="Y364">
        <v>-1</v>
      </c>
      <c r="Z364">
        <v>0</v>
      </c>
      <c r="AA364">
        <v>0</v>
      </c>
      <c r="AB364">
        <v>0</v>
      </c>
      <c r="AC364">
        <v>0</v>
      </c>
      <c r="AD364">
        <v>0</v>
      </c>
      <c r="AE364">
        <v>0</v>
      </c>
      <c r="AF364">
        <v>0</v>
      </c>
      <c r="AG364">
        <v>0</v>
      </c>
    </row>
    <row r="365" spans="1:33">
      <c r="A365" s="73">
        <v>364</v>
      </c>
      <c r="B365" s="73" t="s">
        <v>3090</v>
      </c>
      <c r="C365" s="73" t="s">
        <v>3091</v>
      </c>
      <c r="D365" s="73" t="s">
        <v>990</v>
      </c>
      <c r="E365" s="73" t="s">
        <v>985</v>
      </c>
      <c r="F365">
        <v>12</v>
      </c>
      <c r="G365" s="73" t="s">
        <v>3092</v>
      </c>
      <c r="H365" s="73" t="s">
        <v>1675</v>
      </c>
      <c r="I365" s="73" t="s">
        <v>2166</v>
      </c>
      <c r="J365" s="73" t="s">
        <v>3093</v>
      </c>
      <c r="K365">
        <v>-1</v>
      </c>
      <c r="L365">
        <v>-1</v>
      </c>
      <c r="M365">
        <v>0</v>
      </c>
      <c r="N365">
        <v>-1</v>
      </c>
      <c r="O365">
        <v>0</v>
      </c>
      <c r="P365">
        <v>0</v>
      </c>
      <c r="Q365">
        <v>0</v>
      </c>
      <c r="R365">
        <v>18000</v>
      </c>
      <c r="S365">
        <v>30000</v>
      </c>
      <c r="T365">
        <v>0</v>
      </c>
      <c r="U365">
        <v>15300</v>
      </c>
      <c r="V365">
        <v>20000</v>
      </c>
      <c r="W365">
        <v>0</v>
      </c>
      <c r="X365">
        <v>0</v>
      </c>
      <c r="Y365">
        <v>-1</v>
      </c>
      <c r="Z365">
        <v>0</v>
      </c>
      <c r="AA365">
        <v>0</v>
      </c>
      <c r="AB365">
        <v>0</v>
      </c>
      <c r="AC365">
        <v>0</v>
      </c>
      <c r="AD365">
        <v>0</v>
      </c>
      <c r="AE365">
        <v>0</v>
      </c>
      <c r="AF365">
        <v>0</v>
      </c>
      <c r="AG365">
        <v>0</v>
      </c>
    </row>
    <row r="366" spans="1:33">
      <c r="A366" s="73">
        <v>365</v>
      </c>
      <c r="B366" s="73" t="s">
        <v>3094</v>
      </c>
      <c r="C366" s="73" t="s">
        <v>3091</v>
      </c>
      <c r="D366" s="73" t="s">
        <v>990</v>
      </c>
      <c r="E366" s="73" t="s">
        <v>985</v>
      </c>
      <c r="F366">
        <v>12</v>
      </c>
      <c r="G366" s="73" t="s">
        <v>1697</v>
      </c>
      <c r="H366" s="73" t="s">
        <v>1675</v>
      </c>
      <c r="I366" s="73" t="s">
        <v>2166</v>
      </c>
      <c r="J366" s="73" t="s">
        <v>3093</v>
      </c>
      <c r="K366">
        <v>-4</v>
      </c>
      <c r="L366">
        <v>-4</v>
      </c>
      <c r="M366">
        <v>0</v>
      </c>
      <c r="N366">
        <v>-4</v>
      </c>
      <c r="O366">
        <v>0</v>
      </c>
      <c r="P366">
        <v>0</v>
      </c>
      <c r="Q366">
        <v>0</v>
      </c>
      <c r="R366">
        <v>24000</v>
      </c>
      <c r="S366">
        <v>40000</v>
      </c>
      <c r="T366">
        <v>0</v>
      </c>
      <c r="U366">
        <v>20400</v>
      </c>
      <c r="V366">
        <v>20000</v>
      </c>
      <c r="W366">
        <v>0</v>
      </c>
      <c r="X366">
        <v>0</v>
      </c>
      <c r="Y366">
        <v>-4</v>
      </c>
      <c r="Z366">
        <v>0</v>
      </c>
      <c r="AA366">
        <v>0</v>
      </c>
      <c r="AB366">
        <v>0</v>
      </c>
      <c r="AC366">
        <v>0</v>
      </c>
      <c r="AD366">
        <v>0</v>
      </c>
      <c r="AE366">
        <v>0</v>
      </c>
      <c r="AF366">
        <v>0</v>
      </c>
      <c r="AG366">
        <v>0</v>
      </c>
    </row>
    <row r="367" spans="1:33">
      <c r="A367" s="73">
        <v>366</v>
      </c>
      <c r="B367" s="73" t="s">
        <v>3095</v>
      </c>
      <c r="C367" s="73" t="s">
        <v>3096</v>
      </c>
      <c r="D367" s="73" t="s">
        <v>990</v>
      </c>
      <c r="E367" s="73" t="s">
        <v>985</v>
      </c>
      <c r="F367">
        <v>12</v>
      </c>
      <c r="G367" s="73" t="s">
        <v>1776</v>
      </c>
      <c r="H367" s="73" t="s">
        <v>1715</v>
      </c>
      <c r="I367" s="73" t="s">
        <v>2166</v>
      </c>
      <c r="J367" s="73" t="s">
        <v>1478</v>
      </c>
      <c r="K367">
        <v>-2</v>
      </c>
      <c r="L367">
        <v>-2</v>
      </c>
      <c r="M367">
        <v>0</v>
      </c>
      <c r="N367">
        <v>-2</v>
      </c>
      <c r="O367">
        <v>0</v>
      </c>
      <c r="P367">
        <v>0</v>
      </c>
      <c r="Q367">
        <v>0</v>
      </c>
      <c r="R367">
        <v>24000</v>
      </c>
      <c r="S367">
        <v>40000</v>
      </c>
      <c r="T367">
        <v>0</v>
      </c>
      <c r="U367">
        <v>20400</v>
      </c>
      <c r="V367">
        <v>20000</v>
      </c>
      <c r="W367">
        <v>0</v>
      </c>
      <c r="X367">
        <v>0</v>
      </c>
      <c r="Y367">
        <v>-2</v>
      </c>
      <c r="Z367">
        <v>0</v>
      </c>
      <c r="AA367">
        <v>0</v>
      </c>
      <c r="AB367">
        <v>0</v>
      </c>
      <c r="AC367">
        <v>0</v>
      </c>
      <c r="AD367">
        <v>0</v>
      </c>
      <c r="AE367">
        <v>0</v>
      </c>
      <c r="AF367">
        <v>0</v>
      </c>
      <c r="AG367">
        <v>0</v>
      </c>
    </row>
    <row r="368" spans="1:33">
      <c r="A368" s="73">
        <v>367</v>
      </c>
      <c r="B368" s="73" t="s">
        <v>1153</v>
      </c>
      <c r="C368" s="73" t="s">
        <v>1154</v>
      </c>
      <c r="D368" s="73" t="s">
        <v>990</v>
      </c>
      <c r="E368" s="73" t="s">
        <v>985</v>
      </c>
      <c r="F368">
        <v>12</v>
      </c>
      <c r="G368" s="73" t="s">
        <v>1705</v>
      </c>
      <c r="H368" s="73" t="s">
        <v>1715</v>
      </c>
      <c r="I368" s="73" t="s">
        <v>2166</v>
      </c>
      <c r="J368" s="73" t="s">
        <v>1478</v>
      </c>
      <c r="K368">
        <v>300</v>
      </c>
      <c r="L368">
        <v>300</v>
      </c>
      <c r="M368">
        <v>300</v>
      </c>
      <c r="N368">
        <v>0</v>
      </c>
      <c r="O368">
        <v>203</v>
      </c>
      <c r="P368">
        <v>172</v>
      </c>
      <c r="Q368">
        <v>148</v>
      </c>
      <c r="R368">
        <v>17000</v>
      </c>
      <c r="S368">
        <v>38000</v>
      </c>
      <c r="T368">
        <v>11900</v>
      </c>
      <c r="U368">
        <v>14400</v>
      </c>
      <c r="V368">
        <v>19000</v>
      </c>
      <c r="W368">
        <v>0</v>
      </c>
      <c r="X368">
        <v>0</v>
      </c>
      <c r="Y368">
        <v>300</v>
      </c>
      <c r="Z368">
        <v>0</v>
      </c>
      <c r="AA368">
        <v>0</v>
      </c>
      <c r="AB368">
        <v>0</v>
      </c>
      <c r="AC368">
        <v>0</v>
      </c>
      <c r="AD368">
        <v>0</v>
      </c>
      <c r="AE368">
        <v>0</v>
      </c>
      <c r="AF368">
        <v>0</v>
      </c>
      <c r="AG368">
        <v>0</v>
      </c>
    </row>
    <row r="369" spans="1:33">
      <c r="A369" s="73">
        <v>368</v>
      </c>
      <c r="B369" s="73" t="s">
        <v>2208</v>
      </c>
      <c r="C369" s="73" t="s">
        <v>2209</v>
      </c>
      <c r="D369" s="73" t="s">
        <v>981</v>
      </c>
      <c r="E369" s="73" t="s">
        <v>982</v>
      </c>
      <c r="F369">
        <v>1</v>
      </c>
      <c r="G369" s="73"/>
      <c r="H369" s="73"/>
      <c r="I369" s="73"/>
      <c r="J369" s="73"/>
      <c r="K369">
        <v>1632</v>
      </c>
      <c r="L369">
        <v>1632</v>
      </c>
      <c r="M369">
        <v>0</v>
      </c>
      <c r="N369">
        <v>1632</v>
      </c>
      <c r="O369">
        <v>0</v>
      </c>
      <c r="P369">
        <v>0</v>
      </c>
      <c r="Q369">
        <v>3</v>
      </c>
      <c r="R369">
        <v>0</v>
      </c>
      <c r="S369">
        <v>0</v>
      </c>
      <c r="T369">
        <v>0</v>
      </c>
      <c r="U369">
        <v>0</v>
      </c>
      <c r="V369">
        <v>0</v>
      </c>
      <c r="W369">
        <v>0</v>
      </c>
      <c r="X369">
        <v>0</v>
      </c>
      <c r="Y369">
        <v>1632</v>
      </c>
      <c r="Z369">
        <v>0</v>
      </c>
      <c r="AA369">
        <v>0</v>
      </c>
      <c r="AB369">
        <v>0</v>
      </c>
      <c r="AC369">
        <v>0</v>
      </c>
      <c r="AD369">
        <v>0</v>
      </c>
      <c r="AE369">
        <v>0</v>
      </c>
      <c r="AF369">
        <v>0</v>
      </c>
      <c r="AG369">
        <v>0</v>
      </c>
    </row>
    <row r="370" spans="1:33">
      <c r="A370" s="73">
        <v>369</v>
      </c>
      <c r="B370" s="73" t="s">
        <v>2210</v>
      </c>
      <c r="C370" s="73" t="s">
        <v>1155</v>
      </c>
      <c r="D370" s="73" t="s">
        <v>990</v>
      </c>
      <c r="E370" s="73" t="s">
        <v>985</v>
      </c>
      <c r="F370">
        <v>12</v>
      </c>
      <c r="G370" s="73" t="s">
        <v>1714</v>
      </c>
      <c r="H370" s="73" t="s">
        <v>1723</v>
      </c>
      <c r="I370" s="73" t="s">
        <v>2166</v>
      </c>
      <c r="J370" s="73" t="s">
        <v>1479</v>
      </c>
      <c r="K370">
        <v>1</v>
      </c>
      <c r="L370">
        <v>1</v>
      </c>
      <c r="M370">
        <v>0</v>
      </c>
      <c r="N370">
        <v>1</v>
      </c>
      <c r="O370">
        <v>0</v>
      </c>
      <c r="P370">
        <v>0</v>
      </c>
      <c r="Q370">
        <v>0</v>
      </c>
      <c r="R370">
        <v>17000</v>
      </c>
      <c r="S370">
        <v>38000</v>
      </c>
      <c r="T370">
        <v>0</v>
      </c>
      <c r="U370">
        <v>14400</v>
      </c>
      <c r="V370">
        <v>19000</v>
      </c>
      <c r="W370">
        <v>0</v>
      </c>
      <c r="X370">
        <v>0</v>
      </c>
      <c r="Y370">
        <v>1</v>
      </c>
      <c r="Z370">
        <v>0</v>
      </c>
      <c r="AA370">
        <v>0</v>
      </c>
      <c r="AB370">
        <v>0</v>
      </c>
      <c r="AC370">
        <v>0</v>
      </c>
      <c r="AD370">
        <v>0</v>
      </c>
      <c r="AE370">
        <v>0</v>
      </c>
      <c r="AF370">
        <v>0</v>
      </c>
      <c r="AG370">
        <v>0</v>
      </c>
    </row>
    <row r="371" spans="1:33">
      <c r="A371" s="73">
        <v>370</v>
      </c>
      <c r="B371" s="73" t="s">
        <v>1156</v>
      </c>
      <c r="C371" s="73" t="s">
        <v>1155</v>
      </c>
      <c r="D371" s="73" t="s">
        <v>990</v>
      </c>
      <c r="E371" s="73" t="s">
        <v>985</v>
      </c>
      <c r="F371">
        <v>12</v>
      </c>
      <c r="G371" s="73" t="s">
        <v>1668</v>
      </c>
      <c r="H371" s="73" t="s">
        <v>1723</v>
      </c>
      <c r="I371" s="73" t="s">
        <v>2166</v>
      </c>
      <c r="J371" s="73" t="s">
        <v>1479</v>
      </c>
      <c r="K371">
        <v>1</v>
      </c>
      <c r="L371">
        <v>0</v>
      </c>
      <c r="M371">
        <v>0</v>
      </c>
      <c r="N371">
        <v>0</v>
      </c>
      <c r="O371">
        <v>0</v>
      </c>
      <c r="P371">
        <v>19.666666666000001</v>
      </c>
      <c r="Q371">
        <v>42.083333332999999</v>
      </c>
      <c r="R371">
        <v>17000</v>
      </c>
      <c r="S371">
        <v>38000</v>
      </c>
      <c r="T371">
        <v>8800</v>
      </c>
      <c r="U371">
        <v>14400</v>
      </c>
      <c r="V371">
        <v>13000</v>
      </c>
      <c r="W371">
        <v>0</v>
      </c>
      <c r="X371">
        <v>0</v>
      </c>
      <c r="Y371">
        <v>0</v>
      </c>
      <c r="Z371">
        <v>1</v>
      </c>
      <c r="AA371">
        <v>0</v>
      </c>
      <c r="AB371">
        <v>0</v>
      </c>
      <c r="AC371">
        <v>0</v>
      </c>
      <c r="AD371">
        <v>0</v>
      </c>
      <c r="AE371">
        <v>0</v>
      </c>
      <c r="AF371">
        <v>0</v>
      </c>
      <c r="AG371">
        <v>0</v>
      </c>
    </row>
    <row r="372" spans="1:33">
      <c r="A372" s="73">
        <v>371</v>
      </c>
      <c r="B372" s="73" t="s">
        <v>3097</v>
      </c>
      <c r="C372" s="73" t="s">
        <v>3098</v>
      </c>
      <c r="D372" s="73" t="s">
        <v>990</v>
      </c>
      <c r="E372" s="73" t="s">
        <v>985</v>
      </c>
      <c r="F372">
        <v>12</v>
      </c>
      <c r="G372" s="73" t="s">
        <v>1815</v>
      </c>
      <c r="H372" s="73" t="s">
        <v>1723</v>
      </c>
      <c r="I372" s="73" t="s">
        <v>2166</v>
      </c>
      <c r="J372" s="73" t="s">
        <v>3099</v>
      </c>
      <c r="K372">
        <v>-1</v>
      </c>
      <c r="L372">
        <v>-1</v>
      </c>
      <c r="M372">
        <v>0</v>
      </c>
      <c r="N372">
        <v>-1</v>
      </c>
      <c r="O372">
        <v>0</v>
      </c>
      <c r="P372">
        <v>0</v>
      </c>
      <c r="Q372">
        <v>0</v>
      </c>
      <c r="R372">
        <v>9000</v>
      </c>
      <c r="S372">
        <v>15000</v>
      </c>
      <c r="T372">
        <v>0</v>
      </c>
      <c r="U372">
        <v>7800</v>
      </c>
      <c r="V372">
        <v>9000</v>
      </c>
      <c r="W372">
        <v>0</v>
      </c>
      <c r="X372">
        <v>0</v>
      </c>
      <c r="Y372">
        <v>-1</v>
      </c>
      <c r="Z372">
        <v>0</v>
      </c>
      <c r="AA372">
        <v>0</v>
      </c>
      <c r="AB372">
        <v>0</v>
      </c>
      <c r="AC372">
        <v>0</v>
      </c>
      <c r="AD372">
        <v>0</v>
      </c>
      <c r="AE372">
        <v>0</v>
      </c>
      <c r="AF372">
        <v>0</v>
      </c>
      <c r="AG372">
        <v>0</v>
      </c>
    </row>
    <row r="373" spans="1:33">
      <c r="A373" s="73">
        <v>372</v>
      </c>
      <c r="B373" s="73" t="s">
        <v>3100</v>
      </c>
      <c r="C373" s="73" t="s">
        <v>3098</v>
      </c>
      <c r="D373" s="73" t="s">
        <v>990</v>
      </c>
      <c r="E373" s="73" t="s">
        <v>985</v>
      </c>
      <c r="F373">
        <v>12</v>
      </c>
      <c r="G373" s="73" t="s">
        <v>1697</v>
      </c>
      <c r="H373" s="73" t="s">
        <v>1723</v>
      </c>
      <c r="I373" s="73" t="s">
        <v>2166</v>
      </c>
      <c r="J373" s="73" t="s">
        <v>3099</v>
      </c>
      <c r="K373">
        <v>-1</v>
      </c>
      <c r="L373">
        <v>-1</v>
      </c>
      <c r="M373">
        <v>0</v>
      </c>
      <c r="N373">
        <v>-1</v>
      </c>
      <c r="O373">
        <v>0</v>
      </c>
      <c r="P373">
        <v>0</v>
      </c>
      <c r="Q373">
        <v>0</v>
      </c>
      <c r="R373">
        <v>9000</v>
      </c>
      <c r="S373">
        <v>15000</v>
      </c>
      <c r="T373">
        <v>0</v>
      </c>
      <c r="U373">
        <v>7800</v>
      </c>
      <c r="V373">
        <v>9000</v>
      </c>
      <c r="W373">
        <v>0</v>
      </c>
      <c r="X373">
        <v>0</v>
      </c>
      <c r="Y373">
        <v>-1</v>
      </c>
      <c r="Z373">
        <v>0</v>
      </c>
      <c r="AA373">
        <v>0</v>
      </c>
      <c r="AB373">
        <v>0</v>
      </c>
      <c r="AC373">
        <v>0</v>
      </c>
      <c r="AD373">
        <v>0</v>
      </c>
      <c r="AE373">
        <v>0</v>
      </c>
      <c r="AF373">
        <v>0</v>
      </c>
      <c r="AG373">
        <v>0</v>
      </c>
    </row>
    <row r="374" spans="1:33">
      <c r="A374" s="73">
        <v>373</v>
      </c>
      <c r="B374" s="73" t="s">
        <v>2211</v>
      </c>
      <c r="C374" s="73" t="s">
        <v>2212</v>
      </c>
      <c r="D374" s="73" t="s">
        <v>990</v>
      </c>
      <c r="E374" s="73" t="s">
        <v>985</v>
      </c>
      <c r="F374">
        <v>12</v>
      </c>
      <c r="G374" s="73" t="s">
        <v>1674</v>
      </c>
      <c r="H374" s="73" t="s">
        <v>1703</v>
      </c>
      <c r="I374" s="73" t="s">
        <v>2166</v>
      </c>
      <c r="J374" s="73" t="s">
        <v>2213</v>
      </c>
      <c r="K374">
        <v>825</v>
      </c>
      <c r="L374">
        <v>825</v>
      </c>
      <c r="M374">
        <v>0</v>
      </c>
      <c r="N374">
        <v>825</v>
      </c>
      <c r="O374">
        <v>408</v>
      </c>
      <c r="P374">
        <v>165</v>
      </c>
      <c r="Q374">
        <v>54.5</v>
      </c>
      <c r="R374">
        <v>13000</v>
      </c>
      <c r="S374">
        <v>30000</v>
      </c>
      <c r="T374">
        <v>3900</v>
      </c>
      <c r="U374">
        <v>11000</v>
      </c>
      <c r="V374">
        <v>5000</v>
      </c>
      <c r="W374">
        <v>0</v>
      </c>
      <c r="X374">
        <v>0</v>
      </c>
      <c r="Y374">
        <v>825</v>
      </c>
      <c r="Z374">
        <v>0</v>
      </c>
      <c r="AA374">
        <v>0</v>
      </c>
      <c r="AB374">
        <v>0</v>
      </c>
      <c r="AC374">
        <v>0</v>
      </c>
      <c r="AD374">
        <v>0</v>
      </c>
      <c r="AE374">
        <v>0</v>
      </c>
      <c r="AF374">
        <v>0</v>
      </c>
      <c r="AG374">
        <v>0</v>
      </c>
    </row>
    <row r="375" spans="1:33">
      <c r="A375" s="73">
        <v>374</v>
      </c>
      <c r="B375" s="73" t="s">
        <v>2214</v>
      </c>
      <c r="C375" s="73" t="s">
        <v>1157</v>
      </c>
      <c r="D375" s="73" t="s">
        <v>990</v>
      </c>
      <c r="E375" s="73" t="s">
        <v>985</v>
      </c>
      <c r="F375">
        <v>12</v>
      </c>
      <c r="G375" s="73" t="s">
        <v>1683</v>
      </c>
      <c r="H375" s="73" t="s">
        <v>1715</v>
      </c>
      <c r="I375" s="73" t="s">
        <v>2166</v>
      </c>
      <c r="J375" s="73" t="s">
        <v>1480</v>
      </c>
      <c r="K375">
        <v>6</v>
      </c>
      <c r="L375">
        <v>6</v>
      </c>
      <c r="M375">
        <v>0</v>
      </c>
      <c r="N375">
        <v>6</v>
      </c>
      <c r="O375">
        <v>0</v>
      </c>
      <c r="P375">
        <v>0</v>
      </c>
      <c r="Q375">
        <v>0</v>
      </c>
      <c r="R375">
        <v>13000</v>
      </c>
      <c r="S375">
        <v>30000</v>
      </c>
      <c r="T375">
        <v>0</v>
      </c>
      <c r="U375">
        <v>11000</v>
      </c>
      <c r="V375">
        <v>15000</v>
      </c>
      <c r="W375">
        <v>0</v>
      </c>
      <c r="X375">
        <v>0</v>
      </c>
      <c r="Y375">
        <v>6</v>
      </c>
      <c r="Z375">
        <v>0</v>
      </c>
      <c r="AA375">
        <v>0</v>
      </c>
      <c r="AB375">
        <v>0</v>
      </c>
      <c r="AC375">
        <v>0</v>
      </c>
      <c r="AD375">
        <v>0</v>
      </c>
      <c r="AE375">
        <v>0</v>
      </c>
      <c r="AF375">
        <v>0</v>
      </c>
      <c r="AG375">
        <v>0</v>
      </c>
    </row>
    <row r="376" spans="1:33">
      <c r="A376" s="73">
        <v>375</v>
      </c>
      <c r="B376" s="73" t="s">
        <v>2215</v>
      </c>
      <c r="C376" s="73" t="s">
        <v>1157</v>
      </c>
      <c r="D376" s="73" t="s">
        <v>990</v>
      </c>
      <c r="E376" s="73" t="s">
        <v>985</v>
      </c>
      <c r="F376">
        <v>12</v>
      </c>
      <c r="G376" s="73" t="s">
        <v>1714</v>
      </c>
      <c r="H376" s="73" t="s">
        <v>1715</v>
      </c>
      <c r="I376" s="73" t="s">
        <v>2166</v>
      </c>
      <c r="J376" s="73" t="s">
        <v>1480</v>
      </c>
      <c r="K376">
        <v>1</v>
      </c>
      <c r="L376">
        <v>1</v>
      </c>
      <c r="M376">
        <v>0</v>
      </c>
      <c r="N376">
        <v>1</v>
      </c>
      <c r="O376">
        <v>0</v>
      </c>
      <c r="P376">
        <v>0</v>
      </c>
      <c r="Q376">
        <v>0</v>
      </c>
      <c r="R376">
        <v>13000</v>
      </c>
      <c r="S376">
        <v>30000</v>
      </c>
      <c r="T376">
        <v>0</v>
      </c>
      <c r="U376">
        <v>11000</v>
      </c>
      <c r="V376">
        <v>15000</v>
      </c>
      <c r="W376">
        <v>0</v>
      </c>
      <c r="X376">
        <v>0</v>
      </c>
      <c r="Y376">
        <v>1</v>
      </c>
      <c r="Z376">
        <v>0</v>
      </c>
      <c r="AA376">
        <v>0</v>
      </c>
      <c r="AB376">
        <v>0</v>
      </c>
      <c r="AC376">
        <v>0</v>
      </c>
      <c r="AD376">
        <v>0</v>
      </c>
      <c r="AE376">
        <v>0</v>
      </c>
      <c r="AF376">
        <v>0</v>
      </c>
      <c r="AG376">
        <v>0</v>
      </c>
    </row>
    <row r="377" spans="1:33">
      <c r="A377" s="73">
        <v>376</v>
      </c>
      <c r="B377" s="73" t="s">
        <v>1158</v>
      </c>
      <c r="C377" s="73" t="s">
        <v>1157</v>
      </c>
      <c r="D377" s="73" t="s">
        <v>990</v>
      </c>
      <c r="E377" s="73" t="s">
        <v>985</v>
      </c>
      <c r="F377">
        <v>12</v>
      </c>
      <c r="G377" s="73" t="s">
        <v>1689</v>
      </c>
      <c r="H377" s="73" t="s">
        <v>1715</v>
      </c>
      <c r="I377" s="73" t="s">
        <v>2166</v>
      </c>
      <c r="J377" s="73" t="s">
        <v>1480</v>
      </c>
      <c r="K377">
        <v>3</v>
      </c>
      <c r="L377">
        <v>3</v>
      </c>
      <c r="M377">
        <v>0</v>
      </c>
      <c r="N377">
        <v>3</v>
      </c>
      <c r="O377">
        <v>0</v>
      </c>
      <c r="P377">
        <v>2.6666666659999998</v>
      </c>
      <c r="Q377">
        <v>2.4166666659999998</v>
      </c>
      <c r="R377">
        <v>13000</v>
      </c>
      <c r="S377">
        <v>30000</v>
      </c>
      <c r="T377">
        <v>0</v>
      </c>
      <c r="U377">
        <v>11000</v>
      </c>
      <c r="V377">
        <v>15000</v>
      </c>
      <c r="W377">
        <v>0</v>
      </c>
      <c r="X377">
        <v>0</v>
      </c>
      <c r="Y377">
        <v>3</v>
      </c>
      <c r="Z377">
        <v>0</v>
      </c>
      <c r="AA377">
        <v>0</v>
      </c>
      <c r="AB377">
        <v>0</v>
      </c>
      <c r="AC377">
        <v>0</v>
      </c>
      <c r="AD377">
        <v>0</v>
      </c>
      <c r="AE377">
        <v>0</v>
      </c>
      <c r="AF377">
        <v>0</v>
      </c>
      <c r="AG377">
        <v>0</v>
      </c>
    </row>
    <row r="378" spans="1:33">
      <c r="A378" s="73">
        <v>377</v>
      </c>
      <c r="B378" s="73" t="s">
        <v>3101</v>
      </c>
      <c r="C378" s="73" t="s">
        <v>1159</v>
      </c>
      <c r="D378" s="73" t="s">
        <v>990</v>
      </c>
      <c r="E378" s="73" t="s">
        <v>985</v>
      </c>
      <c r="F378">
        <v>12</v>
      </c>
      <c r="G378" s="73" t="s">
        <v>1819</v>
      </c>
      <c r="H378" s="73" t="s">
        <v>1715</v>
      </c>
      <c r="I378" s="73" t="s">
        <v>2166</v>
      </c>
      <c r="J378" s="73" t="s">
        <v>1481</v>
      </c>
      <c r="K378">
        <v>-1</v>
      </c>
      <c r="L378">
        <v>-1</v>
      </c>
      <c r="M378">
        <v>0</v>
      </c>
      <c r="N378">
        <v>-1</v>
      </c>
      <c r="O378">
        <v>0</v>
      </c>
      <c r="P378">
        <v>0</v>
      </c>
      <c r="Q378">
        <v>0</v>
      </c>
      <c r="R378">
        <v>11000</v>
      </c>
      <c r="S378">
        <v>19000</v>
      </c>
      <c r="T378">
        <v>0</v>
      </c>
      <c r="U378">
        <v>9500</v>
      </c>
      <c r="V378">
        <v>12000</v>
      </c>
      <c r="W378">
        <v>0</v>
      </c>
      <c r="X378">
        <v>0</v>
      </c>
      <c r="Y378">
        <v>-1</v>
      </c>
      <c r="Z378">
        <v>0</v>
      </c>
      <c r="AA378">
        <v>0</v>
      </c>
      <c r="AB378">
        <v>0</v>
      </c>
      <c r="AC378">
        <v>0</v>
      </c>
      <c r="AD378">
        <v>0</v>
      </c>
      <c r="AE378">
        <v>0</v>
      </c>
      <c r="AF378">
        <v>0</v>
      </c>
      <c r="AG378">
        <v>0</v>
      </c>
    </row>
    <row r="379" spans="1:33">
      <c r="A379" s="73">
        <v>378</v>
      </c>
      <c r="B379" s="73" t="s">
        <v>3102</v>
      </c>
      <c r="C379" s="73" t="s">
        <v>1159</v>
      </c>
      <c r="D379" s="73" t="s">
        <v>990</v>
      </c>
      <c r="E379" s="73" t="s">
        <v>985</v>
      </c>
      <c r="F379">
        <v>12</v>
      </c>
      <c r="G379" s="73" t="s">
        <v>1858</v>
      </c>
      <c r="H379" s="73" t="s">
        <v>1715</v>
      </c>
      <c r="I379" s="73" t="s">
        <v>2166</v>
      </c>
      <c r="J379" s="73" t="s">
        <v>1481</v>
      </c>
      <c r="K379">
        <v>-5</v>
      </c>
      <c r="L379">
        <v>-5</v>
      </c>
      <c r="M379">
        <v>0</v>
      </c>
      <c r="N379">
        <v>-5</v>
      </c>
      <c r="O379">
        <v>0</v>
      </c>
      <c r="P379">
        <v>0</v>
      </c>
      <c r="Q379">
        <v>0</v>
      </c>
      <c r="R379">
        <v>13000</v>
      </c>
      <c r="S379">
        <v>24000</v>
      </c>
      <c r="T379">
        <v>0</v>
      </c>
      <c r="U379">
        <v>11100</v>
      </c>
      <c r="V379">
        <v>12000</v>
      </c>
      <c r="W379">
        <v>0</v>
      </c>
      <c r="X379">
        <v>0</v>
      </c>
      <c r="Y379">
        <v>-5</v>
      </c>
      <c r="Z379">
        <v>0</v>
      </c>
      <c r="AA379">
        <v>0</v>
      </c>
      <c r="AB379">
        <v>0</v>
      </c>
      <c r="AC379">
        <v>0</v>
      </c>
      <c r="AD379">
        <v>0</v>
      </c>
      <c r="AE379">
        <v>0</v>
      </c>
      <c r="AF379">
        <v>0</v>
      </c>
      <c r="AG379">
        <v>0</v>
      </c>
    </row>
    <row r="380" spans="1:33">
      <c r="A380" s="73">
        <v>379</v>
      </c>
      <c r="B380" s="73" t="s">
        <v>3103</v>
      </c>
      <c r="C380" s="73" t="s">
        <v>1159</v>
      </c>
      <c r="D380" s="73" t="s">
        <v>990</v>
      </c>
      <c r="E380" s="73" t="s">
        <v>985</v>
      </c>
      <c r="F380">
        <v>12</v>
      </c>
      <c r="G380" s="73" t="s">
        <v>1806</v>
      </c>
      <c r="H380" s="73" t="s">
        <v>1715</v>
      </c>
      <c r="I380" s="73" t="s">
        <v>2166</v>
      </c>
      <c r="J380" s="73" t="s">
        <v>1481</v>
      </c>
      <c r="K380">
        <v>-2</v>
      </c>
      <c r="L380">
        <v>-2</v>
      </c>
      <c r="M380">
        <v>0</v>
      </c>
      <c r="N380">
        <v>-2</v>
      </c>
      <c r="O380">
        <v>0</v>
      </c>
      <c r="P380">
        <v>0</v>
      </c>
      <c r="Q380">
        <v>0</v>
      </c>
      <c r="R380">
        <v>13000</v>
      </c>
      <c r="S380">
        <v>24000</v>
      </c>
      <c r="T380">
        <v>0</v>
      </c>
      <c r="U380">
        <v>11100</v>
      </c>
      <c r="V380">
        <v>12000</v>
      </c>
      <c r="W380">
        <v>0</v>
      </c>
      <c r="X380">
        <v>0</v>
      </c>
      <c r="Y380">
        <v>-2</v>
      </c>
      <c r="Z380">
        <v>0</v>
      </c>
      <c r="AA380">
        <v>0</v>
      </c>
      <c r="AB380">
        <v>0</v>
      </c>
      <c r="AC380">
        <v>0</v>
      </c>
      <c r="AD380">
        <v>0</v>
      </c>
      <c r="AE380">
        <v>0</v>
      </c>
      <c r="AF380">
        <v>0</v>
      </c>
      <c r="AG380">
        <v>0</v>
      </c>
    </row>
    <row r="381" spans="1:33">
      <c r="A381" s="73">
        <v>380</v>
      </c>
      <c r="B381" s="73" t="s">
        <v>2216</v>
      </c>
      <c r="C381" s="73" t="s">
        <v>1159</v>
      </c>
      <c r="D381" s="73" t="s">
        <v>990</v>
      </c>
      <c r="E381" s="73" t="s">
        <v>985</v>
      </c>
      <c r="F381">
        <v>12</v>
      </c>
      <c r="G381" s="73" t="s">
        <v>1683</v>
      </c>
      <c r="H381" s="73" t="s">
        <v>1715</v>
      </c>
      <c r="I381" s="73" t="s">
        <v>2166</v>
      </c>
      <c r="J381" s="73" t="s">
        <v>1481</v>
      </c>
      <c r="K381">
        <v>1</v>
      </c>
      <c r="L381">
        <v>1</v>
      </c>
      <c r="M381">
        <v>0</v>
      </c>
      <c r="N381">
        <v>1</v>
      </c>
      <c r="O381">
        <v>0</v>
      </c>
      <c r="P381">
        <v>0</v>
      </c>
      <c r="Q381">
        <v>0</v>
      </c>
      <c r="R381">
        <v>13000</v>
      </c>
      <c r="S381">
        <v>30000</v>
      </c>
      <c r="T381">
        <v>0</v>
      </c>
      <c r="U381">
        <v>11000</v>
      </c>
      <c r="V381">
        <v>15000</v>
      </c>
      <c r="W381">
        <v>0</v>
      </c>
      <c r="X381">
        <v>0</v>
      </c>
      <c r="Y381">
        <v>1</v>
      </c>
      <c r="Z381">
        <v>0</v>
      </c>
      <c r="AA381">
        <v>0</v>
      </c>
      <c r="AB381">
        <v>0</v>
      </c>
      <c r="AC381">
        <v>0</v>
      </c>
      <c r="AD381">
        <v>0</v>
      </c>
      <c r="AE381">
        <v>0</v>
      </c>
      <c r="AF381">
        <v>0</v>
      </c>
      <c r="AG381">
        <v>0</v>
      </c>
    </row>
    <row r="382" spans="1:33">
      <c r="A382" s="73">
        <v>381</v>
      </c>
      <c r="B382" s="73" t="s">
        <v>1160</v>
      </c>
      <c r="C382" s="73" t="s">
        <v>1159</v>
      </c>
      <c r="D382" s="73" t="s">
        <v>990</v>
      </c>
      <c r="E382" s="73" t="s">
        <v>985</v>
      </c>
      <c r="F382">
        <v>12</v>
      </c>
      <c r="G382" s="73" t="s">
        <v>1714</v>
      </c>
      <c r="H382" s="73" t="s">
        <v>1715</v>
      </c>
      <c r="I382" s="73" t="s">
        <v>2166</v>
      </c>
      <c r="J382" s="73" t="s">
        <v>1481</v>
      </c>
      <c r="K382">
        <v>2</v>
      </c>
      <c r="L382">
        <v>2</v>
      </c>
      <c r="M382">
        <v>0</v>
      </c>
      <c r="N382">
        <v>2</v>
      </c>
      <c r="O382">
        <v>0</v>
      </c>
      <c r="P382">
        <v>0.33333333300000001</v>
      </c>
      <c r="Q382">
        <v>2.8333333330000001</v>
      </c>
      <c r="R382">
        <v>13000</v>
      </c>
      <c r="S382">
        <v>30000</v>
      </c>
      <c r="T382">
        <v>0</v>
      </c>
      <c r="U382">
        <v>11000</v>
      </c>
      <c r="V382">
        <v>15000</v>
      </c>
      <c r="W382">
        <v>0</v>
      </c>
      <c r="X382">
        <v>0</v>
      </c>
      <c r="Y382">
        <v>2</v>
      </c>
      <c r="Z382">
        <v>0</v>
      </c>
      <c r="AA382">
        <v>0</v>
      </c>
      <c r="AB382">
        <v>0</v>
      </c>
      <c r="AC382">
        <v>0</v>
      </c>
      <c r="AD382">
        <v>0</v>
      </c>
      <c r="AE382">
        <v>0</v>
      </c>
      <c r="AF382">
        <v>0</v>
      </c>
      <c r="AG382">
        <v>0</v>
      </c>
    </row>
    <row r="383" spans="1:33">
      <c r="A383" s="73">
        <v>382</v>
      </c>
      <c r="B383" s="73" t="s">
        <v>3104</v>
      </c>
      <c r="C383" s="73" t="s">
        <v>2218</v>
      </c>
      <c r="D383" s="73" t="s">
        <v>990</v>
      </c>
      <c r="E383" s="73" t="s">
        <v>985</v>
      </c>
      <c r="F383">
        <v>12</v>
      </c>
      <c r="G383" s="73" t="s">
        <v>1815</v>
      </c>
      <c r="H383" s="73" t="s">
        <v>1723</v>
      </c>
      <c r="I383" s="73" t="s">
        <v>2166</v>
      </c>
      <c r="J383" s="73" t="s">
        <v>2219</v>
      </c>
      <c r="K383">
        <v>-2</v>
      </c>
      <c r="L383">
        <v>-2</v>
      </c>
      <c r="M383">
        <v>0</v>
      </c>
      <c r="N383">
        <v>-2</v>
      </c>
      <c r="O383">
        <v>0</v>
      </c>
      <c r="P383">
        <v>0</v>
      </c>
      <c r="Q383">
        <v>0</v>
      </c>
      <c r="R383">
        <v>13000</v>
      </c>
      <c r="S383">
        <v>22000</v>
      </c>
      <c r="T383">
        <v>0</v>
      </c>
      <c r="U383">
        <v>11300</v>
      </c>
      <c r="V383">
        <v>12000</v>
      </c>
      <c r="W383">
        <v>0</v>
      </c>
      <c r="X383">
        <v>0</v>
      </c>
      <c r="Y383">
        <v>-2</v>
      </c>
      <c r="Z383">
        <v>0</v>
      </c>
      <c r="AA383">
        <v>0</v>
      </c>
      <c r="AB383">
        <v>0</v>
      </c>
      <c r="AC383">
        <v>0</v>
      </c>
      <c r="AD383">
        <v>0</v>
      </c>
      <c r="AE383">
        <v>0</v>
      </c>
      <c r="AF383">
        <v>0</v>
      </c>
      <c r="AG383">
        <v>0</v>
      </c>
    </row>
    <row r="384" spans="1:33">
      <c r="A384" s="73">
        <v>383</v>
      </c>
      <c r="B384" s="73" t="s">
        <v>2217</v>
      </c>
      <c r="C384" s="73" t="s">
        <v>2218</v>
      </c>
      <c r="D384" s="73" t="s">
        <v>990</v>
      </c>
      <c r="E384" s="73" t="s">
        <v>985</v>
      </c>
      <c r="F384">
        <v>12</v>
      </c>
      <c r="G384" s="73" t="s">
        <v>1758</v>
      </c>
      <c r="H384" s="73" t="s">
        <v>1723</v>
      </c>
      <c r="I384" s="73" t="s">
        <v>2166</v>
      </c>
      <c r="J384" s="73" t="s">
        <v>2219</v>
      </c>
      <c r="K384">
        <v>5</v>
      </c>
      <c r="L384">
        <v>5</v>
      </c>
      <c r="M384">
        <v>0</v>
      </c>
      <c r="N384">
        <v>5</v>
      </c>
      <c r="O384">
        <v>0</v>
      </c>
      <c r="P384">
        <v>0</v>
      </c>
      <c r="Q384">
        <v>0</v>
      </c>
      <c r="R384">
        <v>13000</v>
      </c>
      <c r="S384">
        <v>24000</v>
      </c>
      <c r="T384">
        <v>0</v>
      </c>
      <c r="U384">
        <v>11000</v>
      </c>
      <c r="V384">
        <v>12000</v>
      </c>
      <c r="W384">
        <v>0</v>
      </c>
      <c r="X384">
        <v>0</v>
      </c>
      <c r="Y384">
        <v>5</v>
      </c>
      <c r="Z384">
        <v>0</v>
      </c>
      <c r="AA384">
        <v>0</v>
      </c>
      <c r="AB384">
        <v>0</v>
      </c>
      <c r="AC384">
        <v>0</v>
      </c>
      <c r="AD384">
        <v>0</v>
      </c>
      <c r="AE384">
        <v>0</v>
      </c>
      <c r="AF384">
        <v>0</v>
      </c>
      <c r="AG384">
        <v>0</v>
      </c>
    </row>
    <row r="385" spans="1:33">
      <c r="A385" s="73">
        <v>384</v>
      </c>
      <c r="B385" s="73" t="s">
        <v>2220</v>
      </c>
      <c r="C385" s="73" t="s">
        <v>2218</v>
      </c>
      <c r="D385" s="73" t="s">
        <v>990</v>
      </c>
      <c r="E385" s="73" t="s">
        <v>985</v>
      </c>
      <c r="F385">
        <v>12</v>
      </c>
      <c r="G385" s="73" t="s">
        <v>1683</v>
      </c>
      <c r="H385" s="73" t="s">
        <v>1723</v>
      </c>
      <c r="I385" s="73" t="s">
        <v>2166</v>
      </c>
      <c r="J385" s="73" t="s">
        <v>2219</v>
      </c>
      <c r="K385">
        <v>2</v>
      </c>
      <c r="L385">
        <v>2</v>
      </c>
      <c r="M385">
        <v>0</v>
      </c>
      <c r="N385">
        <v>2</v>
      </c>
      <c r="O385">
        <v>0</v>
      </c>
      <c r="P385">
        <v>0</v>
      </c>
      <c r="Q385">
        <v>0</v>
      </c>
      <c r="R385">
        <v>13000</v>
      </c>
      <c r="S385">
        <v>30000</v>
      </c>
      <c r="T385">
        <v>0</v>
      </c>
      <c r="U385">
        <v>11000</v>
      </c>
      <c r="V385">
        <v>15000</v>
      </c>
      <c r="W385">
        <v>0</v>
      </c>
      <c r="X385">
        <v>0</v>
      </c>
      <c r="Y385">
        <v>2</v>
      </c>
      <c r="Z385">
        <v>0</v>
      </c>
      <c r="AA385">
        <v>0</v>
      </c>
      <c r="AB385">
        <v>0</v>
      </c>
      <c r="AC385">
        <v>0</v>
      </c>
      <c r="AD385">
        <v>0</v>
      </c>
      <c r="AE385">
        <v>0</v>
      </c>
      <c r="AF385">
        <v>0</v>
      </c>
      <c r="AG385">
        <v>0</v>
      </c>
    </row>
    <row r="386" spans="1:33">
      <c r="A386" s="73">
        <v>385</v>
      </c>
      <c r="B386" s="73" t="s">
        <v>2221</v>
      </c>
      <c r="C386" s="73" t="s">
        <v>2218</v>
      </c>
      <c r="D386" s="73" t="s">
        <v>990</v>
      </c>
      <c r="E386" s="73" t="s">
        <v>985</v>
      </c>
      <c r="F386">
        <v>12</v>
      </c>
      <c r="G386" s="73" t="s">
        <v>1689</v>
      </c>
      <c r="H386" s="73" t="s">
        <v>1723</v>
      </c>
      <c r="I386" s="73" t="s">
        <v>2166</v>
      </c>
      <c r="J386" s="73" t="s">
        <v>2219</v>
      </c>
      <c r="K386">
        <v>1</v>
      </c>
      <c r="L386">
        <v>1</v>
      </c>
      <c r="M386">
        <v>0</v>
      </c>
      <c r="N386">
        <v>1</v>
      </c>
      <c r="O386">
        <v>0</v>
      </c>
      <c r="P386">
        <v>0</v>
      </c>
      <c r="Q386">
        <v>0</v>
      </c>
      <c r="R386">
        <v>13000</v>
      </c>
      <c r="S386">
        <v>30000</v>
      </c>
      <c r="T386">
        <v>0</v>
      </c>
      <c r="U386">
        <v>11000</v>
      </c>
      <c r="V386">
        <v>15000</v>
      </c>
      <c r="W386">
        <v>0</v>
      </c>
      <c r="X386">
        <v>0</v>
      </c>
      <c r="Y386">
        <v>1</v>
      </c>
      <c r="Z386">
        <v>0</v>
      </c>
      <c r="AA386">
        <v>0</v>
      </c>
      <c r="AB386">
        <v>0</v>
      </c>
      <c r="AC386">
        <v>0</v>
      </c>
      <c r="AD386">
        <v>0</v>
      </c>
      <c r="AE386">
        <v>0</v>
      </c>
      <c r="AF386">
        <v>0</v>
      </c>
      <c r="AG386">
        <v>0</v>
      </c>
    </row>
    <row r="387" spans="1:33">
      <c r="A387" s="73">
        <v>386</v>
      </c>
      <c r="B387" s="73" t="s">
        <v>2222</v>
      </c>
      <c r="C387" s="73" t="s">
        <v>2223</v>
      </c>
      <c r="D387" s="73" t="s">
        <v>990</v>
      </c>
      <c r="E387" s="73" t="s">
        <v>985</v>
      </c>
      <c r="F387">
        <v>12</v>
      </c>
      <c r="G387" s="73" t="s">
        <v>1668</v>
      </c>
      <c r="H387" s="73" t="s">
        <v>1703</v>
      </c>
      <c r="I387" s="73" t="s">
        <v>2166</v>
      </c>
      <c r="J387" s="73" t="s">
        <v>2224</v>
      </c>
      <c r="K387">
        <v>1</v>
      </c>
      <c r="L387">
        <v>1</v>
      </c>
      <c r="M387">
        <v>0</v>
      </c>
      <c r="N387">
        <v>1</v>
      </c>
      <c r="O387">
        <v>0</v>
      </c>
      <c r="P387">
        <v>0</v>
      </c>
      <c r="Q387">
        <v>0</v>
      </c>
      <c r="R387">
        <v>13000</v>
      </c>
      <c r="S387">
        <v>30000</v>
      </c>
      <c r="T387">
        <v>0</v>
      </c>
      <c r="U387">
        <v>11000</v>
      </c>
      <c r="V387">
        <v>15000</v>
      </c>
      <c r="W387">
        <v>0</v>
      </c>
      <c r="X387">
        <v>0</v>
      </c>
      <c r="Y387">
        <v>1</v>
      </c>
      <c r="Z387">
        <v>0</v>
      </c>
      <c r="AA387">
        <v>0</v>
      </c>
      <c r="AB387">
        <v>0</v>
      </c>
      <c r="AC387">
        <v>0</v>
      </c>
      <c r="AD387">
        <v>0</v>
      </c>
      <c r="AE387">
        <v>0</v>
      </c>
      <c r="AF387">
        <v>0</v>
      </c>
      <c r="AG387">
        <v>0</v>
      </c>
    </row>
    <row r="388" spans="1:33">
      <c r="A388" s="73">
        <v>387</v>
      </c>
      <c r="B388" s="73" t="s">
        <v>3105</v>
      </c>
      <c r="C388" s="73" t="s">
        <v>1161</v>
      </c>
      <c r="D388" s="73" t="s">
        <v>990</v>
      </c>
      <c r="E388" s="73" t="s">
        <v>985</v>
      </c>
      <c r="F388">
        <v>12</v>
      </c>
      <c r="G388" s="73" t="s">
        <v>1815</v>
      </c>
      <c r="H388" s="73" t="s">
        <v>1715</v>
      </c>
      <c r="I388" s="73" t="s">
        <v>2166</v>
      </c>
      <c r="J388" s="73" t="s">
        <v>1482</v>
      </c>
      <c r="K388">
        <v>-2</v>
      </c>
      <c r="L388">
        <v>-2</v>
      </c>
      <c r="M388">
        <v>0</v>
      </c>
      <c r="N388">
        <v>-2</v>
      </c>
      <c r="O388">
        <v>0</v>
      </c>
      <c r="P388">
        <v>0</v>
      </c>
      <c r="Q388">
        <v>0</v>
      </c>
      <c r="R388">
        <v>13000</v>
      </c>
      <c r="S388">
        <v>22000</v>
      </c>
      <c r="T388">
        <v>0</v>
      </c>
      <c r="U388">
        <v>11000</v>
      </c>
      <c r="V388">
        <v>12000</v>
      </c>
      <c r="W388">
        <v>0</v>
      </c>
      <c r="X388">
        <v>0</v>
      </c>
      <c r="Y388">
        <v>-2</v>
      </c>
      <c r="Z388">
        <v>0</v>
      </c>
      <c r="AA388">
        <v>0</v>
      </c>
      <c r="AB388">
        <v>0</v>
      </c>
      <c r="AC388">
        <v>0</v>
      </c>
      <c r="AD388">
        <v>0</v>
      </c>
      <c r="AE388">
        <v>0</v>
      </c>
      <c r="AF388">
        <v>0</v>
      </c>
      <c r="AG388">
        <v>0</v>
      </c>
    </row>
    <row r="389" spans="1:33">
      <c r="A389" s="73">
        <v>388</v>
      </c>
      <c r="B389" s="73" t="s">
        <v>3106</v>
      </c>
      <c r="C389" s="73" t="s">
        <v>1161</v>
      </c>
      <c r="D389" s="73" t="s">
        <v>990</v>
      </c>
      <c r="E389" s="73" t="s">
        <v>985</v>
      </c>
      <c r="F389">
        <v>12</v>
      </c>
      <c r="G389" s="73" t="s">
        <v>1806</v>
      </c>
      <c r="H389" s="73" t="s">
        <v>1715</v>
      </c>
      <c r="I389" s="73" t="s">
        <v>2166</v>
      </c>
      <c r="J389" s="73" t="s">
        <v>1482</v>
      </c>
      <c r="K389">
        <v>-7</v>
      </c>
      <c r="L389">
        <v>-7</v>
      </c>
      <c r="M389">
        <v>0</v>
      </c>
      <c r="N389">
        <v>-7</v>
      </c>
      <c r="O389">
        <v>0</v>
      </c>
      <c r="P389">
        <v>0</v>
      </c>
      <c r="Q389">
        <v>0</v>
      </c>
      <c r="R389">
        <v>13000</v>
      </c>
      <c r="S389">
        <v>24000</v>
      </c>
      <c r="T389">
        <v>0</v>
      </c>
      <c r="U389">
        <v>11100</v>
      </c>
      <c r="V389">
        <v>12000</v>
      </c>
      <c r="W389">
        <v>0</v>
      </c>
      <c r="X389">
        <v>0</v>
      </c>
      <c r="Y389">
        <v>-7</v>
      </c>
      <c r="Z389">
        <v>0</v>
      </c>
      <c r="AA389">
        <v>0</v>
      </c>
      <c r="AB389">
        <v>0</v>
      </c>
      <c r="AC389">
        <v>0</v>
      </c>
      <c r="AD389">
        <v>0</v>
      </c>
      <c r="AE389">
        <v>0</v>
      </c>
      <c r="AF389">
        <v>0</v>
      </c>
      <c r="AG389">
        <v>0</v>
      </c>
    </row>
    <row r="390" spans="1:33">
      <c r="A390" s="73">
        <v>389</v>
      </c>
      <c r="B390" s="73" t="s">
        <v>3107</v>
      </c>
      <c r="C390" s="73" t="s">
        <v>1161</v>
      </c>
      <c r="D390" s="73" t="s">
        <v>990</v>
      </c>
      <c r="E390" s="73" t="s">
        <v>985</v>
      </c>
      <c r="F390">
        <v>12</v>
      </c>
      <c r="G390" s="73" t="s">
        <v>1776</v>
      </c>
      <c r="H390" s="73" t="s">
        <v>1715</v>
      </c>
      <c r="I390" s="73" t="s">
        <v>2166</v>
      </c>
      <c r="J390" s="73" t="s">
        <v>1482</v>
      </c>
      <c r="K390">
        <v>-3</v>
      </c>
      <c r="L390">
        <v>-3</v>
      </c>
      <c r="M390">
        <v>0</v>
      </c>
      <c r="N390">
        <v>-3</v>
      </c>
      <c r="O390">
        <v>0</v>
      </c>
      <c r="P390">
        <v>0</v>
      </c>
      <c r="Q390">
        <v>0</v>
      </c>
      <c r="R390">
        <v>13000</v>
      </c>
      <c r="S390">
        <v>24000</v>
      </c>
      <c r="T390">
        <v>0</v>
      </c>
      <c r="U390">
        <v>11000</v>
      </c>
      <c r="V390">
        <v>12000</v>
      </c>
      <c r="W390">
        <v>0</v>
      </c>
      <c r="X390">
        <v>0</v>
      </c>
      <c r="Y390">
        <v>-3</v>
      </c>
      <c r="Z390">
        <v>0</v>
      </c>
      <c r="AA390">
        <v>0</v>
      </c>
      <c r="AB390">
        <v>0</v>
      </c>
      <c r="AC390">
        <v>0</v>
      </c>
      <c r="AD390">
        <v>0</v>
      </c>
      <c r="AE390">
        <v>0</v>
      </c>
      <c r="AF390">
        <v>0</v>
      </c>
      <c r="AG390">
        <v>0</v>
      </c>
    </row>
    <row r="391" spans="1:33">
      <c r="A391" s="73">
        <v>390</v>
      </c>
      <c r="B391" s="73" t="s">
        <v>2225</v>
      </c>
      <c r="C391" s="73" t="s">
        <v>1161</v>
      </c>
      <c r="D391" s="73" t="s">
        <v>990</v>
      </c>
      <c r="E391" s="73" t="s">
        <v>985</v>
      </c>
      <c r="F391">
        <v>12</v>
      </c>
      <c r="G391" s="73" t="s">
        <v>1683</v>
      </c>
      <c r="H391" s="73" t="s">
        <v>1715</v>
      </c>
      <c r="I391" s="73" t="s">
        <v>2166</v>
      </c>
      <c r="J391" s="73" t="s">
        <v>1482</v>
      </c>
      <c r="K391">
        <v>13</v>
      </c>
      <c r="L391">
        <v>13</v>
      </c>
      <c r="M391">
        <v>0</v>
      </c>
      <c r="N391">
        <v>13</v>
      </c>
      <c r="O391">
        <v>0</v>
      </c>
      <c r="P391">
        <v>2</v>
      </c>
      <c r="Q391">
        <v>0.5</v>
      </c>
      <c r="R391">
        <v>13000</v>
      </c>
      <c r="S391">
        <v>30000</v>
      </c>
      <c r="T391">
        <v>0</v>
      </c>
      <c r="U391">
        <v>11000</v>
      </c>
      <c r="V391">
        <v>15000</v>
      </c>
      <c r="W391">
        <v>0</v>
      </c>
      <c r="X391">
        <v>0</v>
      </c>
      <c r="Y391">
        <v>13</v>
      </c>
      <c r="Z391">
        <v>0</v>
      </c>
      <c r="AA391">
        <v>0</v>
      </c>
      <c r="AB391">
        <v>0</v>
      </c>
      <c r="AC391">
        <v>0</v>
      </c>
      <c r="AD391">
        <v>0</v>
      </c>
      <c r="AE391">
        <v>0</v>
      </c>
      <c r="AF391">
        <v>0</v>
      </c>
      <c r="AG391">
        <v>0</v>
      </c>
    </row>
    <row r="392" spans="1:33">
      <c r="A392" s="73">
        <v>391</v>
      </c>
      <c r="B392" s="73" t="s">
        <v>1162</v>
      </c>
      <c r="C392" s="73" t="s">
        <v>1161</v>
      </c>
      <c r="D392" s="73" t="s">
        <v>990</v>
      </c>
      <c r="E392" s="73" t="s">
        <v>985</v>
      </c>
      <c r="F392">
        <v>12</v>
      </c>
      <c r="G392" s="73" t="s">
        <v>1674</v>
      </c>
      <c r="H392" s="73" t="s">
        <v>1715</v>
      </c>
      <c r="I392" s="73" t="s">
        <v>2166</v>
      </c>
      <c r="J392" s="73" t="s">
        <v>1482</v>
      </c>
      <c r="K392">
        <v>33</v>
      </c>
      <c r="L392">
        <v>0</v>
      </c>
      <c r="M392">
        <v>0</v>
      </c>
      <c r="N392">
        <v>0</v>
      </c>
      <c r="O392">
        <v>5</v>
      </c>
      <c r="P392">
        <v>7.6666666660000002</v>
      </c>
      <c r="Q392">
        <v>2.6666666659999998</v>
      </c>
      <c r="R392">
        <v>13000</v>
      </c>
      <c r="S392">
        <v>30000</v>
      </c>
      <c r="T392">
        <v>0</v>
      </c>
      <c r="U392">
        <v>11000</v>
      </c>
      <c r="V392">
        <v>15000</v>
      </c>
      <c r="W392">
        <v>0</v>
      </c>
      <c r="X392">
        <v>0</v>
      </c>
      <c r="Y392">
        <v>0</v>
      </c>
      <c r="Z392">
        <v>0</v>
      </c>
      <c r="AA392">
        <v>0</v>
      </c>
      <c r="AB392">
        <v>0</v>
      </c>
      <c r="AC392">
        <v>0</v>
      </c>
      <c r="AD392">
        <v>33</v>
      </c>
      <c r="AE392">
        <v>0</v>
      </c>
      <c r="AF392">
        <v>0</v>
      </c>
      <c r="AG392">
        <v>0</v>
      </c>
    </row>
    <row r="393" spans="1:33">
      <c r="A393" s="73">
        <v>392</v>
      </c>
      <c r="B393" s="73" t="s">
        <v>3108</v>
      </c>
      <c r="C393" s="73" t="s">
        <v>3109</v>
      </c>
      <c r="D393" s="73" t="s">
        <v>990</v>
      </c>
      <c r="E393" s="73" t="s">
        <v>985</v>
      </c>
      <c r="F393">
        <v>12</v>
      </c>
      <c r="G393" s="73" t="s">
        <v>1815</v>
      </c>
      <c r="H393" s="73" t="s">
        <v>1715</v>
      </c>
      <c r="I393" s="73" t="s">
        <v>2166</v>
      </c>
      <c r="J393" s="73" t="s">
        <v>3110</v>
      </c>
      <c r="K393">
        <v>-3</v>
      </c>
      <c r="L393">
        <v>-3</v>
      </c>
      <c r="M393">
        <v>0</v>
      </c>
      <c r="N393">
        <v>-3</v>
      </c>
      <c r="O393">
        <v>0</v>
      </c>
      <c r="P393">
        <v>0</v>
      </c>
      <c r="Q393">
        <v>0</v>
      </c>
      <c r="R393">
        <v>13000</v>
      </c>
      <c r="S393">
        <v>22000</v>
      </c>
      <c r="T393">
        <v>0</v>
      </c>
      <c r="U393">
        <v>11000</v>
      </c>
      <c r="V393">
        <v>12000</v>
      </c>
      <c r="W393">
        <v>0</v>
      </c>
      <c r="X393">
        <v>0</v>
      </c>
      <c r="Y393">
        <v>-3</v>
      </c>
      <c r="Z393">
        <v>0</v>
      </c>
      <c r="AA393">
        <v>0</v>
      </c>
      <c r="AB393">
        <v>0</v>
      </c>
      <c r="AC393">
        <v>0</v>
      </c>
      <c r="AD393">
        <v>0</v>
      </c>
      <c r="AE393">
        <v>0</v>
      </c>
      <c r="AF393">
        <v>0</v>
      </c>
      <c r="AG393">
        <v>0</v>
      </c>
    </row>
    <row r="394" spans="1:33">
      <c r="A394" s="73">
        <v>393</v>
      </c>
      <c r="B394" s="73" t="s">
        <v>3111</v>
      </c>
      <c r="C394" s="73" t="s">
        <v>3109</v>
      </c>
      <c r="D394" s="73" t="s">
        <v>990</v>
      </c>
      <c r="E394" s="73" t="s">
        <v>985</v>
      </c>
      <c r="F394">
        <v>12</v>
      </c>
      <c r="G394" s="73" t="s">
        <v>1697</v>
      </c>
      <c r="H394" s="73" t="s">
        <v>1715</v>
      </c>
      <c r="I394" s="73" t="s">
        <v>2166</v>
      </c>
      <c r="J394" s="73" t="s">
        <v>3110</v>
      </c>
      <c r="K394">
        <v>-14</v>
      </c>
      <c r="L394">
        <v>-14</v>
      </c>
      <c r="M394">
        <v>0</v>
      </c>
      <c r="N394">
        <v>-14</v>
      </c>
      <c r="O394">
        <v>0</v>
      </c>
      <c r="P394">
        <v>0</v>
      </c>
      <c r="Q394">
        <v>0</v>
      </c>
      <c r="R394">
        <v>13000</v>
      </c>
      <c r="S394">
        <v>24000</v>
      </c>
      <c r="T394">
        <v>0</v>
      </c>
      <c r="U394">
        <v>11000</v>
      </c>
      <c r="V394">
        <v>12000</v>
      </c>
      <c r="W394">
        <v>0</v>
      </c>
      <c r="X394">
        <v>0</v>
      </c>
      <c r="Y394">
        <v>-14</v>
      </c>
      <c r="Z394">
        <v>0</v>
      </c>
      <c r="AA394">
        <v>0</v>
      </c>
      <c r="AB394">
        <v>0</v>
      </c>
      <c r="AC394">
        <v>0</v>
      </c>
      <c r="AD394">
        <v>0</v>
      </c>
      <c r="AE394">
        <v>0</v>
      </c>
      <c r="AF394">
        <v>0</v>
      </c>
      <c r="AG394">
        <v>0</v>
      </c>
    </row>
    <row r="395" spans="1:33">
      <c r="A395" s="73">
        <v>394</v>
      </c>
      <c r="B395" s="73" t="s">
        <v>3112</v>
      </c>
      <c r="C395" s="73" t="s">
        <v>3109</v>
      </c>
      <c r="D395" s="73" t="s">
        <v>990</v>
      </c>
      <c r="E395" s="73" t="s">
        <v>985</v>
      </c>
      <c r="F395">
        <v>12</v>
      </c>
      <c r="G395" s="73" t="s">
        <v>1858</v>
      </c>
      <c r="H395" s="73" t="s">
        <v>1715</v>
      </c>
      <c r="I395" s="73" t="s">
        <v>2166</v>
      </c>
      <c r="J395" s="73" t="s">
        <v>3110</v>
      </c>
      <c r="K395">
        <v>-2</v>
      </c>
      <c r="L395">
        <v>-2</v>
      </c>
      <c r="M395">
        <v>0</v>
      </c>
      <c r="N395">
        <v>-2</v>
      </c>
      <c r="O395">
        <v>0</v>
      </c>
      <c r="P395">
        <v>0</v>
      </c>
      <c r="Q395">
        <v>0</v>
      </c>
      <c r="R395">
        <v>13000</v>
      </c>
      <c r="S395">
        <v>24000</v>
      </c>
      <c r="T395">
        <v>0</v>
      </c>
      <c r="U395">
        <v>11100</v>
      </c>
      <c r="V395">
        <v>12000</v>
      </c>
      <c r="W395">
        <v>0</v>
      </c>
      <c r="X395">
        <v>0</v>
      </c>
      <c r="Y395">
        <v>-2</v>
      </c>
      <c r="Z395">
        <v>0</v>
      </c>
      <c r="AA395">
        <v>0</v>
      </c>
      <c r="AB395">
        <v>0</v>
      </c>
      <c r="AC395">
        <v>0</v>
      </c>
      <c r="AD395">
        <v>0</v>
      </c>
      <c r="AE395">
        <v>0</v>
      </c>
      <c r="AF395">
        <v>0</v>
      </c>
      <c r="AG395">
        <v>0</v>
      </c>
    </row>
    <row r="396" spans="1:33">
      <c r="A396" s="73">
        <v>395</v>
      </c>
      <c r="B396" s="73" t="s">
        <v>3113</v>
      </c>
      <c r="C396" s="73" t="s">
        <v>3109</v>
      </c>
      <c r="D396" s="73" t="s">
        <v>990</v>
      </c>
      <c r="E396" s="73" t="s">
        <v>985</v>
      </c>
      <c r="F396">
        <v>12</v>
      </c>
      <c r="G396" s="73" t="s">
        <v>1776</v>
      </c>
      <c r="H396" s="73" t="s">
        <v>1715</v>
      </c>
      <c r="I396" s="73" t="s">
        <v>2166</v>
      </c>
      <c r="J396" s="73" t="s">
        <v>3110</v>
      </c>
      <c r="K396">
        <v>-2</v>
      </c>
      <c r="L396">
        <v>-2</v>
      </c>
      <c r="M396">
        <v>0</v>
      </c>
      <c r="N396">
        <v>-2</v>
      </c>
      <c r="O396">
        <v>0</v>
      </c>
      <c r="P396">
        <v>0</v>
      </c>
      <c r="Q396">
        <v>0</v>
      </c>
      <c r="R396">
        <v>13000</v>
      </c>
      <c r="S396">
        <v>24000</v>
      </c>
      <c r="T396">
        <v>0</v>
      </c>
      <c r="U396">
        <v>11000</v>
      </c>
      <c r="V396">
        <v>12000</v>
      </c>
      <c r="W396">
        <v>0</v>
      </c>
      <c r="X396">
        <v>0</v>
      </c>
      <c r="Y396">
        <v>-2</v>
      </c>
      <c r="Z396">
        <v>0</v>
      </c>
      <c r="AA396">
        <v>0</v>
      </c>
      <c r="AB396">
        <v>0</v>
      </c>
      <c r="AC396">
        <v>0</v>
      </c>
      <c r="AD396">
        <v>0</v>
      </c>
      <c r="AE396">
        <v>0</v>
      </c>
      <c r="AF396">
        <v>0</v>
      </c>
      <c r="AG396">
        <v>0</v>
      </c>
    </row>
    <row r="397" spans="1:33">
      <c r="A397" s="73">
        <v>396</v>
      </c>
      <c r="B397" s="73" t="s">
        <v>3114</v>
      </c>
      <c r="C397" s="73" t="s">
        <v>1163</v>
      </c>
      <c r="D397" s="73" t="s">
        <v>990</v>
      </c>
      <c r="E397" s="73" t="s">
        <v>985</v>
      </c>
      <c r="F397">
        <v>12</v>
      </c>
      <c r="G397" s="73" t="s">
        <v>1815</v>
      </c>
      <c r="H397" s="73" t="s">
        <v>1715</v>
      </c>
      <c r="I397" s="73" t="s">
        <v>2166</v>
      </c>
      <c r="J397" s="73" t="s">
        <v>1483</v>
      </c>
      <c r="K397">
        <v>-5</v>
      </c>
      <c r="L397">
        <v>-5</v>
      </c>
      <c r="M397">
        <v>0</v>
      </c>
      <c r="N397">
        <v>-5</v>
      </c>
      <c r="O397">
        <v>0</v>
      </c>
      <c r="P397">
        <v>0</v>
      </c>
      <c r="Q397">
        <v>0</v>
      </c>
      <c r="R397">
        <v>11000</v>
      </c>
      <c r="S397">
        <v>19000</v>
      </c>
      <c r="T397">
        <v>0</v>
      </c>
      <c r="U397">
        <v>9500</v>
      </c>
      <c r="V397">
        <v>12000</v>
      </c>
      <c r="W397">
        <v>0</v>
      </c>
      <c r="X397">
        <v>0</v>
      </c>
      <c r="Y397">
        <v>-5</v>
      </c>
      <c r="Z397">
        <v>0</v>
      </c>
      <c r="AA397">
        <v>0</v>
      </c>
      <c r="AB397">
        <v>0</v>
      </c>
      <c r="AC397">
        <v>0</v>
      </c>
      <c r="AD397">
        <v>0</v>
      </c>
      <c r="AE397">
        <v>0</v>
      </c>
      <c r="AF397">
        <v>0</v>
      </c>
      <c r="AG397">
        <v>0</v>
      </c>
    </row>
    <row r="398" spans="1:33">
      <c r="A398" s="73">
        <v>397</v>
      </c>
      <c r="B398" s="73" t="s">
        <v>3115</v>
      </c>
      <c r="C398" s="73" t="s">
        <v>1163</v>
      </c>
      <c r="D398" s="73" t="s">
        <v>990</v>
      </c>
      <c r="E398" s="73" t="s">
        <v>985</v>
      </c>
      <c r="F398">
        <v>12</v>
      </c>
      <c r="G398" s="73" t="s">
        <v>1776</v>
      </c>
      <c r="H398" s="73" t="s">
        <v>1715</v>
      </c>
      <c r="I398" s="73" t="s">
        <v>2166</v>
      </c>
      <c r="J398" s="73" t="s">
        <v>1483</v>
      </c>
      <c r="K398">
        <v>-1</v>
      </c>
      <c r="L398">
        <v>-1</v>
      </c>
      <c r="M398">
        <v>0</v>
      </c>
      <c r="N398">
        <v>-1</v>
      </c>
      <c r="O398">
        <v>0</v>
      </c>
      <c r="P398">
        <v>0</v>
      </c>
      <c r="Q398">
        <v>0</v>
      </c>
      <c r="R398">
        <v>13000</v>
      </c>
      <c r="S398">
        <v>24000</v>
      </c>
      <c r="T398">
        <v>0</v>
      </c>
      <c r="U398">
        <v>11000</v>
      </c>
      <c r="V398">
        <v>12000</v>
      </c>
      <c r="W398">
        <v>0</v>
      </c>
      <c r="X398">
        <v>0</v>
      </c>
      <c r="Y398">
        <v>-1</v>
      </c>
      <c r="Z398">
        <v>0</v>
      </c>
      <c r="AA398">
        <v>0</v>
      </c>
      <c r="AB398">
        <v>0</v>
      </c>
      <c r="AC398">
        <v>0</v>
      </c>
      <c r="AD398">
        <v>0</v>
      </c>
      <c r="AE398">
        <v>0</v>
      </c>
      <c r="AF398">
        <v>0</v>
      </c>
      <c r="AG398">
        <v>0</v>
      </c>
    </row>
    <row r="399" spans="1:33">
      <c r="A399" s="73">
        <v>398</v>
      </c>
      <c r="B399" s="73" t="s">
        <v>3116</v>
      </c>
      <c r="C399" s="73" t="s">
        <v>1163</v>
      </c>
      <c r="D399" s="73" t="s">
        <v>990</v>
      </c>
      <c r="E399" s="73" t="s">
        <v>985</v>
      </c>
      <c r="F399">
        <v>12</v>
      </c>
      <c r="G399" s="73" t="s">
        <v>1735</v>
      </c>
      <c r="H399" s="73" t="s">
        <v>1715</v>
      </c>
      <c r="I399" s="73" t="s">
        <v>2166</v>
      </c>
      <c r="J399" s="73" t="s">
        <v>1483</v>
      </c>
      <c r="K399">
        <v>-1</v>
      </c>
      <c r="L399">
        <v>-1</v>
      </c>
      <c r="M399">
        <v>0</v>
      </c>
      <c r="N399">
        <v>-1</v>
      </c>
      <c r="O399">
        <v>0</v>
      </c>
      <c r="P399">
        <v>0</v>
      </c>
      <c r="Q399">
        <v>0</v>
      </c>
      <c r="R399">
        <v>13000</v>
      </c>
      <c r="S399">
        <v>24000</v>
      </c>
      <c r="T399">
        <v>0</v>
      </c>
      <c r="U399">
        <v>11000</v>
      </c>
      <c r="V399">
        <v>0</v>
      </c>
      <c r="W399">
        <v>0</v>
      </c>
      <c r="X399">
        <v>0</v>
      </c>
      <c r="Y399">
        <v>-1</v>
      </c>
      <c r="Z399">
        <v>0</v>
      </c>
      <c r="AA399">
        <v>0</v>
      </c>
      <c r="AB399">
        <v>0</v>
      </c>
      <c r="AC399">
        <v>0</v>
      </c>
      <c r="AD399">
        <v>0</v>
      </c>
      <c r="AE399">
        <v>0</v>
      </c>
      <c r="AF399">
        <v>0</v>
      </c>
      <c r="AG399">
        <v>0</v>
      </c>
    </row>
    <row r="400" spans="1:33">
      <c r="A400" s="73">
        <v>399</v>
      </c>
      <c r="B400" s="73" t="s">
        <v>2226</v>
      </c>
      <c r="C400" s="73" t="s">
        <v>1163</v>
      </c>
      <c r="D400" s="73" t="s">
        <v>990</v>
      </c>
      <c r="E400" s="73" t="s">
        <v>985</v>
      </c>
      <c r="F400">
        <v>12</v>
      </c>
      <c r="G400" s="73" t="s">
        <v>1702</v>
      </c>
      <c r="H400" s="73" t="s">
        <v>1715</v>
      </c>
      <c r="I400" s="73" t="s">
        <v>2166</v>
      </c>
      <c r="J400" s="73" t="s">
        <v>1483</v>
      </c>
      <c r="K400">
        <v>1</v>
      </c>
      <c r="L400">
        <v>1</v>
      </c>
      <c r="M400">
        <v>0</v>
      </c>
      <c r="N400">
        <v>1</v>
      </c>
      <c r="O400">
        <v>0</v>
      </c>
      <c r="P400">
        <v>0</v>
      </c>
      <c r="Q400">
        <v>0</v>
      </c>
      <c r="R400">
        <v>13000</v>
      </c>
      <c r="S400">
        <v>24000</v>
      </c>
      <c r="T400">
        <v>0</v>
      </c>
      <c r="U400">
        <v>11000</v>
      </c>
      <c r="V400">
        <v>0</v>
      </c>
      <c r="W400">
        <v>0</v>
      </c>
      <c r="X400">
        <v>0</v>
      </c>
      <c r="Y400">
        <v>1</v>
      </c>
      <c r="Z400">
        <v>0</v>
      </c>
      <c r="AA400">
        <v>0</v>
      </c>
      <c r="AB400">
        <v>0</v>
      </c>
      <c r="AC400">
        <v>0</v>
      </c>
      <c r="AD400">
        <v>0</v>
      </c>
      <c r="AE400">
        <v>0</v>
      </c>
      <c r="AF400">
        <v>0</v>
      </c>
      <c r="AG400">
        <v>0</v>
      </c>
    </row>
    <row r="401" spans="1:33">
      <c r="A401" s="73">
        <v>400</v>
      </c>
      <c r="B401" s="73" t="s">
        <v>2227</v>
      </c>
      <c r="C401" s="73" t="s">
        <v>1163</v>
      </c>
      <c r="D401" s="73" t="s">
        <v>990</v>
      </c>
      <c r="E401" s="73" t="s">
        <v>985</v>
      </c>
      <c r="F401">
        <v>12</v>
      </c>
      <c r="G401" s="73" t="s">
        <v>1674</v>
      </c>
      <c r="H401" s="73" t="s">
        <v>1715</v>
      </c>
      <c r="I401" s="73" t="s">
        <v>2166</v>
      </c>
      <c r="J401" s="73" t="s">
        <v>1483</v>
      </c>
      <c r="K401">
        <v>-1</v>
      </c>
      <c r="L401">
        <v>-1</v>
      </c>
      <c r="M401">
        <v>0</v>
      </c>
      <c r="N401">
        <v>-1</v>
      </c>
      <c r="O401">
        <v>4</v>
      </c>
      <c r="P401">
        <v>1.3333333329999999</v>
      </c>
      <c r="Q401">
        <v>0.33333333300000001</v>
      </c>
      <c r="R401">
        <v>13000</v>
      </c>
      <c r="S401">
        <v>30000</v>
      </c>
      <c r="T401">
        <v>0</v>
      </c>
      <c r="U401">
        <v>11000</v>
      </c>
      <c r="V401">
        <v>15000</v>
      </c>
      <c r="W401">
        <v>0</v>
      </c>
      <c r="X401">
        <v>0</v>
      </c>
      <c r="Y401">
        <v>-1</v>
      </c>
      <c r="Z401">
        <v>0</v>
      </c>
      <c r="AA401">
        <v>0</v>
      </c>
      <c r="AB401">
        <v>0</v>
      </c>
      <c r="AC401">
        <v>0</v>
      </c>
      <c r="AD401">
        <v>0</v>
      </c>
      <c r="AE401">
        <v>0</v>
      </c>
      <c r="AF401">
        <v>0</v>
      </c>
      <c r="AG401">
        <v>0</v>
      </c>
    </row>
    <row r="402" spans="1:33">
      <c r="A402" s="73">
        <v>401</v>
      </c>
      <c r="B402" s="73" t="s">
        <v>1164</v>
      </c>
      <c r="C402" s="73" t="s">
        <v>1163</v>
      </c>
      <c r="D402" s="73" t="s">
        <v>990</v>
      </c>
      <c r="E402" s="73" t="s">
        <v>985</v>
      </c>
      <c r="F402">
        <v>12</v>
      </c>
      <c r="G402" s="73" t="s">
        <v>1705</v>
      </c>
      <c r="H402" s="73" t="s">
        <v>1715</v>
      </c>
      <c r="I402" s="73" t="s">
        <v>2166</v>
      </c>
      <c r="J402" s="73" t="s">
        <v>1483</v>
      </c>
      <c r="K402">
        <v>5</v>
      </c>
      <c r="L402">
        <v>0</v>
      </c>
      <c r="M402">
        <v>0</v>
      </c>
      <c r="N402">
        <v>0</v>
      </c>
      <c r="O402">
        <v>4</v>
      </c>
      <c r="P402">
        <v>4253.3333333330002</v>
      </c>
      <c r="Q402">
        <v>1411.8333333329999</v>
      </c>
      <c r="R402">
        <v>13000</v>
      </c>
      <c r="S402">
        <v>30000</v>
      </c>
      <c r="T402">
        <v>0</v>
      </c>
      <c r="U402">
        <v>11000</v>
      </c>
      <c r="V402">
        <v>15000</v>
      </c>
      <c r="W402">
        <v>0</v>
      </c>
      <c r="X402">
        <v>-2400</v>
      </c>
      <c r="Y402">
        <v>0</v>
      </c>
      <c r="Z402">
        <v>0</v>
      </c>
      <c r="AA402">
        <v>0</v>
      </c>
      <c r="AB402">
        <v>0</v>
      </c>
      <c r="AC402">
        <v>0</v>
      </c>
      <c r="AD402">
        <v>5</v>
      </c>
      <c r="AE402">
        <v>0</v>
      </c>
      <c r="AF402">
        <v>0</v>
      </c>
      <c r="AG402">
        <v>0</v>
      </c>
    </row>
    <row r="403" spans="1:33">
      <c r="A403" s="73">
        <v>402</v>
      </c>
      <c r="B403" s="73" t="s">
        <v>3117</v>
      </c>
      <c r="C403" s="73" t="s">
        <v>3118</v>
      </c>
      <c r="D403" s="73" t="s">
        <v>990</v>
      </c>
      <c r="E403" s="73" t="s">
        <v>985</v>
      </c>
      <c r="F403">
        <v>12</v>
      </c>
      <c r="G403" s="73" t="s">
        <v>1776</v>
      </c>
      <c r="H403" s="73" t="s">
        <v>1715</v>
      </c>
      <c r="I403" s="73" t="s">
        <v>2166</v>
      </c>
      <c r="J403" s="73" t="s">
        <v>1483</v>
      </c>
      <c r="K403">
        <v>-1</v>
      </c>
      <c r="L403">
        <v>-1</v>
      </c>
      <c r="M403">
        <v>0</v>
      </c>
      <c r="N403">
        <v>-1</v>
      </c>
      <c r="O403">
        <v>0</v>
      </c>
      <c r="P403">
        <v>0</v>
      </c>
      <c r="Q403">
        <v>0</v>
      </c>
      <c r="R403">
        <v>13000</v>
      </c>
      <c r="S403">
        <v>24000</v>
      </c>
      <c r="T403">
        <v>0</v>
      </c>
      <c r="U403">
        <v>11000</v>
      </c>
      <c r="V403">
        <v>12000</v>
      </c>
      <c r="W403">
        <v>0</v>
      </c>
      <c r="X403">
        <v>0</v>
      </c>
      <c r="Y403">
        <v>-1</v>
      </c>
      <c r="Z403">
        <v>0</v>
      </c>
      <c r="AA403">
        <v>0</v>
      </c>
      <c r="AB403">
        <v>0</v>
      </c>
      <c r="AC403">
        <v>0</v>
      </c>
      <c r="AD403">
        <v>0</v>
      </c>
      <c r="AE403">
        <v>0</v>
      </c>
      <c r="AF403">
        <v>0</v>
      </c>
      <c r="AG403">
        <v>0</v>
      </c>
    </row>
    <row r="404" spans="1:33">
      <c r="A404" s="73">
        <v>403</v>
      </c>
      <c r="B404" s="73" t="s">
        <v>2228</v>
      </c>
      <c r="C404" s="73" t="s">
        <v>2229</v>
      </c>
      <c r="D404" s="73" t="s">
        <v>981</v>
      </c>
      <c r="E404" s="73" t="s">
        <v>982</v>
      </c>
      <c r="F404">
        <v>1</v>
      </c>
      <c r="G404" s="73"/>
      <c r="H404" s="73"/>
      <c r="I404" s="73"/>
      <c r="J404" s="73"/>
      <c r="K404">
        <v>983</v>
      </c>
      <c r="L404">
        <v>983</v>
      </c>
      <c r="M404">
        <v>0</v>
      </c>
      <c r="N404">
        <v>983</v>
      </c>
      <c r="O404">
        <v>0</v>
      </c>
      <c r="P404">
        <v>0</v>
      </c>
      <c r="Q404">
        <v>0</v>
      </c>
      <c r="R404">
        <v>0</v>
      </c>
      <c r="S404">
        <v>0</v>
      </c>
      <c r="T404">
        <v>0</v>
      </c>
      <c r="U404">
        <v>0</v>
      </c>
      <c r="V404">
        <v>0</v>
      </c>
      <c r="W404">
        <v>0</v>
      </c>
      <c r="X404">
        <v>0</v>
      </c>
      <c r="Y404">
        <v>983</v>
      </c>
      <c r="Z404">
        <v>0</v>
      </c>
      <c r="AA404">
        <v>0</v>
      </c>
      <c r="AB404">
        <v>0</v>
      </c>
      <c r="AC404">
        <v>0</v>
      </c>
      <c r="AD404">
        <v>0</v>
      </c>
      <c r="AE404">
        <v>0</v>
      </c>
      <c r="AF404">
        <v>0</v>
      </c>
      <c r="AG404">
        <v>0</v>
      </c>
    </row>
    <row r="405" spans="1:33">
      <c r="A405" s="73">
        <v>404</v>
      </c>
      <c r="B405" s="73" t="s">
        <v>1165</v>
      </c>
      <c r="C405" s="73" t="s">
        <v>1166</v>
      </c>
      <c r="D405" s="73" t="s">
        <v>990</v>
      </c>
      <c r="E405" s="73" t="s">
        <v>985</v>
      </c>
      <c r="F405">
        <v>12</v>
      </c>
      <c r="G405" s="73" t="s">
        <v>1726</v>
      </c>
      <c r="H405" s="73" t="s">
        <v>1703</v>
      </c>
      <c r="I405" s="73" t="s">
        <v>2166</v>
      </c>
      <c r="J405" s="73" t="s">
        <v>1484</v>
      </c>
      <c r="K405">
        <v>201</v>
      </c>
      <c r="L405">
        <v>1</v>
      </c>
      <c r="M405">
        <v>0</v>
      </c>
      <c r="N405">
        <v>1</v>
      </c>
      <c r="O405">
        <v>39</v>
      </c>
      <c r="P405">
        <v>2587.6666666659999</v>
      </c>
      <c r="Q405">
        <v>819.08333333300004</v>
      </c>
      <c r="R405">
        <v>18000</v>
      </c>
      <c r="S405">
        <v>44000</v>
      </c>
      <c r="T405">
        <v>0</v>
      </c>
      <c r="U405">
        <v>15300</v>
      </c>
      <c r="V405">
        <v>22000</v>
      </c>
      <c r="W405">
        <v>0</v>
      </c>
      <c r="X405">
        <v>0</v>
      </c>
      <c r="Y405">
        <v>1</v>
      </c>
      <c r="Z405">
        <v>0</v>
      </c>
      <c r="AA405">
        <v>0</v>
      </c>
      <c r="AB405">
        <v>0</v>
      </c>
      <c r="AC405">
        <v>30</v>
      </c>
      <c r="AD405">
        <v>170</v>
      </c>
      <c r="AE405">
        <v>0</v>
      </c>
      <c r="AF405">
        <v>0</v>
      </c>
      <c r="AG405">
        <v>0</v>
      </c>
    </row>
    <row r="406" spans="1:33">
      <c r="A406" s="73">
        <v>405</v>
      </c>
      <c r="B406" s="73" t="s">
        <v>3119</v>
      </c>
      <c r="C406" s="73" t="s">
        <v>3120</v>
      </c>
      <c r="D406" s="73" t="s">
        <v>990</v>
      </c>
      <c r="E406" s="73" t="s">
        <v>985</v>
      </c>
      <c r="F406">
        <v>12</v>
      </c>
      <c r="G406" s="73" t="s">
        <v>1776</v>
      </c>
      <c r="H406" s="73" t="s">
        <v>1703</v>
      </c>
      <c r="I406" s="73" t="s">
        <v>2166</v>
      </c>
      <c r="J406" s="73" t="s">
        <v>3121</v>
      </c>
      <c r="K406">
        <v>-1</v>
      </c>
      <c r="L406">
        <v>-1</v>
      </c>
      <c r="M406">
        <v>0</v>
      </c>
      <c r="N406">
        <v>-1</v>
      </c>
      <c r="O406">
        <v>0</v>
      </c>
      <c r="P406">
        <v>0</v>
      </c>
      <c r="Q406">
        <v>0</v>
      </c>
      <c r="R406">
        <v>9000</v>
      </c>
      <c r="S406">
        <v>40000</v>
      </c>
      <c r="T406">
        <v>0</v>
      </c>
      <c r="U406">
        <v>7700</v>
      </c>
      <c r="V406">
        <v>9000</v>
      </c>
      <c r="W406">
        <v>0</v>
      </c>
      <c r="X406">
        <v>0</v>
      </c>
      <c r="Y406">
        <v>-1</v>
      </c>
      <c r="Z406">
        <v>0</v>
      </c>
      <c r="AA406">
        <v>0</v>
      </c>
      <c r="AB406">
        <v>0</v>
      </c>
      <c r="AC406">
        <v>0</v>
      </c>
      <c r="AD406">
        <v>0</v>
      </c>
      <c r="AE406">
        <v>0</v>
      </c>
      <c r="AF406">
        <v>0</v>
      </c>
      <c r="AG406">
        <v>0</v>
      </c>
    </row>
    <row r="407" spans="1:33">
      <c r="A407" s="73">
        <v>406</v>
      </c>
      <c r="B407" s="73" t="s">
        <v>3122</v>
      </c>
      <c r="C407" s="73" t="s">
        <v>3123</v>
      </c>
      <c r="D407" s="73" t="s">
        <v>990</v>
      </c>
      <c r="E407" s="73" t="s">
        <v>985</v>
      </c>
      <c r="F407">
        <v>12</v>
      </c>
      <c r="G407" s="73" t="s">
        <v>1806</v>
      </c>
      <c r="H407" s="73" t="s">
        <v>1715</v>
      </c>
      <c r="I407" s="73" t="s">
        <v>2166</v>
      </c>
      <c r="J407" s="73" t="s">
        <v>3124</v>
      </c>
      <c r="K407">
        <v>-3</v>
      </c>
      <c r="L407">
        <v>-3</v>
      </c>
      <c r="M407">
        <v>0</v>
      </c>
      <c r="N407">
        <v>-3</v>
      </c>
      <c r="O407">
        <v>0</v>
      </c>
      <c r="P407">
        <v>0</v>
      </c>
      <c r="Q407">
        <v>0</v>
      </c>
      <c r="R407">
        <v>9000</v>
      </c>
      <c r="S407">
        <v>40000</v>
      </c>
      <c r="T407">
        <v>0</v>
      </c>
      <c r="U407">
        <v>7700</v>
      </c>
      <c r="V407">
        <v>9000</v>
      </c>
      <c r="W407">
        <v>0</v>
      </c>
      <c r="X407">
        <v>0</v>
      </c>
      <c r="Y407">
        <v>-3</v>
      </c>
      <c r="Z407">
        <v>0</v>
      </c>
      <c r="AA407">
        <v>0</v>
      </c>
      <c r="AB407">
        <v>0</v>
      </c>
      <c r="AC407">
        <v>0</v>
      </c>
      <c r="AD407">
        <v>0</v>
      </c>
      <c r="AE407">
        <v>0</v>
      </c>
      <c r="AF407">
        <v>0</v>
      </c>
      <c r="AG407">
        <v>0</v>
      </c>
    </row>
    <row r="408" spans="1:33">
      <c r="A408" s="73">
        <v>407</v>
      </c>
      <c r="B408" s="73" t="s">
        <v>3125</v>
      </c>
      <c r="C408" s="73" t="s">
        <v>3123</v>
      </c>
      <c r="D408" s="73" t="s">
        <v>990</v>
      </c>
      <c r="E408" s="73" t="s">
        <v>985</v>
      </c>
      <c r="F408">
        <v>12</v>
      </c>
      <c r="G408" s="73" t="s">
        <v>1758</v>
      </c>
      <c r="H408" s="73" t="s">
        <v>1715</v>
      </c>
      <c r="I408" s="73" t="s">
        <v>2166</v>
      </c>
      <c r="J408" s="73" t="s">
        <v>3124</v>
      </c>
      <c r="K408">
        <v>-1</v>
      </c>
      <c r="L408">
        <v>-1</v>
      </c>
      <c r="M408">
        <v>0</v>
      </c>
      <c r="N408">
        <v>-1</v>
      </c>
      <c r="O408">
        <v>0</v>
      </c>
      <c r="P408">
        <v>0</v>
      </c>
      <c r="Q408">
        <v>0</v>
      </c>
      <c r="R408">
        <v>9000</v>
      </c>
      <c r="S408">
        <v>40000</v>
      </c>
      <c r="T408">
        <v>0</v>
      </c>
      <c r="U408">
        <v>7700</v>
      </c>
      <c r="V408">
        <v>9000</v>
      </c>
      <c r="W408">
        <v>0</v>
      </c>
      <c r="X408">
        <v>0</v>
      </c>
      <c r="Y408">
        <v>-1</v>
      </c>
      <c r="Z408">
        <v>0</v>
      </c>
      <c r="AA408">
        <v>0</v>
      </c>
      <c r="AB408">
        <v>0</v>
      </c>
      <c r="AC408">
        <v>0</v>
      </c>
      <c r="AD408">
        <v>0</v>
      </c>
      <c r="AE408">
        <v>0</v>
      </c>
      <c r="AF408">
        <v>0</v>
      </c>
      <c r="AG408">
        <v>0</v>
      </c>
    </row>
    <row r="409" spans="1:33">
      <c r="A409" s="73">
        <v>408</v>
      </c>
      <c r="B409" s="73" t="s">
        <v>3126</v>
      </c>
      <c r="C409" s="73" t="s">
        <v>3127</v>
      </c>
      <c r="D409" s="73" t="s">
        <v>990</v>
      </c>
      <c r="E409" s="73" t="s">
        <v>985</v>
      </c>
      <c r="F409">
        <v>12</v>
      </c>
      <c r="G409" s="73" t="s">
        <v>1819</v>
      </c>
      <c r="H409" s="73" t="s">
        <v>1723</v>
      </c>
      <c r="I409" s="73" t="s">
        <v>2166</v>
      </c>
      <c r="J409" s="73" t="s">
        <v>3128</v>
      </c>
      <c r="K409">
        <v>-1</v>
      </c>
      <c r="L409">
        <v>-1</v>
      </c>
      <c r="M409">
        <v>0</v>
      </c>
      <c r="N409">
        <v>-1</v>
      </c>
      <c r="O409">
        <v>0</v>
      </c>
      <c r="P409">
        <v>0</v>
      </c>
      <c r="Q409">
        <v>0</v>
      </c>
      <c r="R409">
        <v>10000</v>
      </c>
      <c r="S409">
        <v>17000</v>
      </c>
      <c r="T409">
        <v>0</v>
      </c>
      <c r="U409">
        <v>8600</v>
      </c>
      <c r="V409">
        <v>10000</v>
      </c>
      <c r="W409">
        <v>0</v>
      </c>
      <c r="X409">
        <v>0</v>
      </c>
      <c r="Y409">
        <v>-1</v>
      </c>
      <c r="Z409">
        <v>0</v>
      </c>
      <c r="AA409">
        <v>0</v>
      </c>
      <c r="AB409">
        <v>0</v>
      </c>
      <c r="AC409">
        <v>0</v>
      </c>
      <c r="AD409">
        <v>0</v>
      </c>
      <c r="AE409">
        <v>0</v>
      </c>
      <c r="AF409">
        <v>0</v>
      </c>
      <c r="AG409">
        <v>0</v>
      </c>
    </row>
    <row r="410" spans="1:33">
      <c r="A410" s="73">
        <v>409</v>
      </c>
      <c r="B410" s="73" t="s">
        <v>3129</v>
      </c>
      <c r="C410" s="73" t="s">
        <v>2231</v>
      </c>
      <c r="D410" s="73" t="s">
        <v>990</v>
      </c>
      <c r="E410" s="73" t="s">
        <v>985</v>
      </c>
      <c r="F410">
        <v>12</v>
      </c>
      <c r="G410" s="73" t="s">
        <v>1819</v>
      </c>
      <c r="H410" s="73" t="s">
        <v>1703</v>
      </c>
      <c r="I410" s="73" t="s">
        <v>2166</v>
      </c>
      <c r="J410" s="73" t="s">
        <v>2232</v>
      </c>
      <c r="K410">
        <v>-2</v>
      </c>
      <c r="L410">
        <v>-2</v>
      </c>
      <c r="M410">
        <v>0</v>
      </c>
      <c r="N410">
        <v>-2</v>
      </c>
      <c r="O410">
        <v>0</v>
      </c>
      <c r="P410">
        <v>0</v>
      </c>
      <c r="Q410">
        <v>0</v>
      </c>
      <c r="R410">
        <v>10000</v>
      </c>
      <c r="S410">
        <v>17000</v>
      </c>
      <c r="T410">
        <v>0</v>
      </c>
      <c r="U410">
        <v>8600</v>
      </c>
      <c r="V410">
        <v>10000</v>
      </c>
      <c r="W410">
        <v>0</v>
      </c>
      <c r="X410">
        <v>0</v>
      </c>
      <c r="Y410">
        <v>-2</v>
      </c>
      <c r="Z410">
        <v>0</v>
      </c>
      <c r="AA410">
        <v>0</v>
      </c>
      <c r="AB410">
        <v>0</v>
      </c>
      <c r="AC410">
        <v>0</v>
      </c>
      <c r="AD410">
        <v>0</v>
      </c>
      <c r="AE410">
        <v>0</v>
      </c>
      <c r="AF410">
        <v>0</v>
      </c>
      <c r="AG410">
        <v>0</v>
      </c>
    </row>
    <row r="411" spans="1:33">
      <c r="A411" s="73">
        <v>410</v>
      </c>
      <c r="B411" s="73" t="s">
        <v>3130</v>
      </c>
      <c r="C411" s="73" t="s">
        <v>2231</v>
      </c>
      <c r="D411" s="73" t="s">
        <v>990</v>
      </c>
      <c r="E411" s="73" t="s">
        <v>985</v>
      </c>
      <c r="F411">
        <v>12</v>
      </c>
      <c r="G411" s="73" t="s">
        <v>1758</v>
      </c>
      <c r="H411" s="73" t="s">
        <v>1703</v>
      </c>
      <c r="I411" s="73" t="s">
        <v>2166</v>
      </c>
      <c r="J411" s="73" t="s">
        <v>2232</v>
      </c>
      <c r="K411">
        <v>-1</v>
      </c>
      <c r="L411">
        <v>-1</v>
      </c>
      <c r="M411">
        <v>0</v>
      </c>
      <c r="N411">
        <v>-1</v>
      </c>
      <c r="O411">
        <v>0</v>
      </c>
      <c r="P411">
        <v>0</v>
      </c>
      <c r="Q411">
        <v>0</v>
      </c>
      <c r="R411">
        <v>10000</v>
      </c>
      <c r="S411">
        <v>19000</v>
      </c>
      <c r="T411">
        <v>0</v>
      </c>
      <c r="U411">
        <v>8500</v>
      </c>
      <c r="V411">
        <v>10000</v>
      </c>
      <c r="W411">
        <v>0</v>
      </c>
      <c r="X411">
        <v>0</v>
      </c>
      <c r="Y411">
        <v>-1</v>
      </c>
      <c r="Z411">
        <v>0</v>
      </c>
      <c r="AA411">
        <v>0</v>
      </c>
      <c r="AB411">
        <v>0</v>
      </c>
      <c r="AC411">
        <v>0</v>
      </c>
      <c r="AD411">
        <v>0</v>
      </c>
      <c r="AE411">
        <v>0</v>
      </c>
      <c r="AF411">
        <v>0</v>
      </c>
      <c r="AG411">
        <v>0</v>
      </c>
    </row>
    <row r="412" spans="1:33">
      <c r="A412" s="73">
        <v>411</v>
      </c>
      <c r="B412" s="73" t="s">
        <v>2230</v>
      </c>
      <c r="C412" s="73" t="s">
        <v>2231</v>
      </c>
      <c r="D412" s="73" t="s">
        <v>990</v>
      </c>
      <c r="E412" s="73" t="s">
        <v>985</v>
      </c>
      <c r="F412">
        <v>12</v>
      </c>
      <c r="G412" s="73" t="s">
        <v>1735</v>
      </c>
      <c r="H412" s="73" t="s">
        <v>1703</v>
      </c>
      <c r="I412" s="73" t="s">
        <v>2166</v>
      </c>
      <c r="J412" s="73" t="s">
        <v>2232</v>
      </c>
      <c r="K412">
        <v>3</v>
      </c>
      <c r="L412">
        <v>3</v>
      </c>
      <c r="M412">
        <v>0</v>
      </c>
      <c r="N412">
        <v>3</v>
      </c>
      <c r="O412">
        <v>0</v>
      </c>
      <c r="P412">
        <v>0</v>
      </c>
      <c r="Q412">
        <v>0</v>
      </c>
      <c r="R412">
        <v>10000</v>
      </c>
      <c r="S412">
        <v>19000</v>
      </c>
      <c r="T412">
        <v>0</v>
      </c>
      <c r="U412">
        <v>8500</v>
      </c>
      <c r="V412">
        <v>0</v>
      </c>
      <c r="W412">
        <v>0</v>
      </c>
      <c r="X412">
        <v>0</v>
      </c>
      <c r="Y412">
        <v>3</v>
      </c>
      <c r="Z412">
        <v>0</v>
      </c>
      <c r="AA412">
        <v>0</v>
      </c>
      <c r="AB412">
        <v>0</v>
      </c>
      <c r="AC412">
        <v>0</v>
      </c>
      <c r="AD412">
        <v>0</v>
      </c>
      <c r="AE412">
        <v>0</v>
      </c>
      <c r="AF412">
        <v>0</v>
      </c>
      <c r="AG412">
        <v>0</v>
      </c>
    </row>
    <row r="413" spans="1:33">
      <c r="A413" s="73">
        <v>412</v>
      </c>
      <c r="B413" s="73" t="s">
        <v>2233</v>
      </c>
      <c r="C413" s="73" t="s">
        <v>2231</v>
      </c>
      <c r="D413" s="73" t="s">
        <v>990</v>
      </c>
      <c r="E413" s="73" t="s">
        <v>985</v>
      </c>
      <c r="F413">
        <v>12</v>
      </c>
      <c r="G413" s="73" t="s">
        <v>1683</v>
      </c>
      <c r="H413" s="73" t="s">
        <v>1703</v>
      </c>
      <c r="I413" s="73" t="s">
        <v>2166</v>
      </c>
      <c r="J413" s="73" t="s">
        <v>2232</v>
      </c>
      <c r="K413">
        <v>1</v>
      </c>
      <c r="L413">
        <v>1</v>
      </c>
      <c r="M413">
        <v>0</v>
      </c>
      <c r="N413">
        <v>1</v>
      </c>
      <c r="O413">
        <v>0</v>
      </c>
      <c r="P413">
        <v>0</v>
      </c>
      <c r="Q413">
        <v>0</v>
      </c>
      <c r="R413">
        <v>10000</v>
      </c>
      <c r="S413">
        <v>19000</v>
      </c>
      <c r="T413">
        <v>0</v>
      </c>
      <c r="U413">
        <v>8500</v>
      </c>
      <c r="V413">
        <v>10000</v>
      </c>
      <c r="W413">
        <v>0</v>
      </c>
      <c r="X413">
        <v>0</v>
      </c>
      <c r="Y413">
        <v>1</v>
      </c>
      <c r="Z413">
        <v>0</v>
      </c>
      <c r="AA413">
        <v>0</v>
      </c>
      <c r="AB413">
        <v>0</v>
      </c>
      <c r="AC413">
        <v>0</v>
      </c>
      <c r="AD413">
        <v>0</v>
      </c>
      <c r="AE413">
        <v>0</v>
      </c>
      <c r="AF413">
        <v>0</v>
      </c>
      <c r="AG413">
        <v>0</v>
      </c>
    </row>
    <row r="414" spans="1:33">
      <c r="A414" s="73">
        <v>413</v>
      </c>
      <c r="B414" s="73" t="s">
        <v>3131</v>
      </c>
      <c r="C414" s="73" t="s">
        <v>2235</v>
      </c>
      <c r="D414" s="73" t="s">
        <v>990</v>
      </c>
      <c r="E414" s="73" t="s">
        <v>985</v>
      </c>
      <c r="F414">
        <v>12</v>
      </c>
      <c r="G414" s="73" t="s">
        <v>1819</v>
      </c>
      <c r="H414" s="73" t="s">
        <v>1715</v>
      </c>
      <c r="I414" s="73" t="s">
        <v>2166</v>
      </c>
      <c r="J414" s="73" t="s">
        <v>2236</v>
      </c>
      <c r="K414">
        <v>-2</v>
      </c>
      <c r="L414">
        <v>-2</v>
      </c>
      <c r="M414">
        <v>0</v>
      </c>
      <c r="N414">
        <v>-2</v>
      </c>
      <c r="O414">
        <v>0</v>
      </c>
      <c r="P414">
        <v>0</v>
      </c>
      <c r="Q414">
        <v>0</v>
      </c>
      <c r="R414">
        <v>10000</v>
      </c>
      <c r="S414">
        <v>17000</v>
      </c>
      <c r="T414">
        <v>0</v>
      </c>
      <c r="U414">
        <v>8600</v>
      </c>
      <c r="V414">
        <v>10000</v>
      </c>
      <c r="W414">
        <v>0</v>
      </c>
      <c r="X414">
        <v>0</v>
      </c>
      <c r="Y414">
        <v>-2</v>
      </c>
      <c r="Z414">
        <v>0</v>
      </c>
      <c r="AA414">
        <v>0</v>
      </c>
      <c r="AB414">
        <v>0</v>
      </c>
      <c r="AC414">
        <v>0</v>
      </c>
      <c r="AD414">
        <v>0</v>
      </c>
      <c r="AE414">
        <v>0</v>
      </c>
      <c r="AF414">
        <v>0</v>
      </c>
      <c r="AG414">
        <v>0</v>
      </c>
    </row>
    <row r="415" spans="1:33">
      <c r="A415" s="73">
        <v>414</v>
      </c>
      <c r="B415" s="73" t="s">
        <v>3132</v>
      </c>
      <c r="C415" s="73" t="s">
        <v>2235</v>
      </c>
      <c r="D415" s="73" t="s">
        <v>990</v>
      </c>
      <c r="E415" s="73" t="s">
        <v>985</v>
      </c>
      <c r="F415">
        <v>12</v>
      </c>
      <c r="G415" s="73" t="s">
        <v>1697</v>
      </c>
      <c r="H415" s="73" t="s">
        <v>1715</v>
      </c>
      <c r="I415" s="73" t="s">
        <v>2166</v>
      </c>
      <c r="J415" s="73" t="s">
        <v>2236</v>
      </c>
      <c r="K415">
        <v>-1</v>
      </c>
      <c r="L415">
        <v>-1</v>
      </c>
      <c r="M415">
        <v>0</v>
      </c>
      <c r="N415">
        <v>-1</v>
      </c>
      <c r="O415">
        <v>0</v>
      </c>
      <c r="P415">
        <v>0</v>
      </c>
      <c r="Q415">
        <v>0</v>
      </c>
      <c r="R415">
        <v>10000</v>
      </c>
      <c r="S415">
        <v>17000</v>
      </c>
      <c r="T415">
        <v>0</v>
      </c>
      <c r="U415">
        <v>8500</v>
      </c>
      <c r="V415">
        <v>12000</v>
      </c>
      <c r="W415">
        <v>0</v>
      </c>
      <c r="X415">
        <v>0</v>
      </c>
      <c r="Y415">
        <v>-1</v>
      </c>
      <c r="Z415">
        <v>0</v>
      </c>
      <c r="AA415">
        <v>0</v>
      </c>
      <c r="AB415">
        <v>0</v>
      </c>
      <c r="AC415">
        <v>0</v>
      </c>
      <c r="AD415">
        <v>0</v>
      </c>
      <c r="AE415">
        <v>0</v>
      </c>
      <c r="AF415">
        <v>0</v>
      </c>
      <c r="AG415">
        <v>0</v>
      </c>
    </row>
    <row r="416" spans="1:33">
      <c r="A416" s="73">
        <v>415</v>
      </c>
      <c r="B416" s="73" t="s">
        <v>3133</v>
      </c>
      <c r="C416" s="73" t="s">
        <v>2235</v>
      </c>
      <c r="D416" s="73" t="s">
        <v>990</v>
      </c>
      <c r="E416" s="73" t="s">
        <v>985</v>
      </c>
      <c r="F416">
        <v>12</v>
      </c>
      <c r="G416" s="73" t="s">
        <v>1858</v>
      </c>
      <c r="H416" s="73" t="s">
        <v>1715</v>
      </c>
      <c r="I416" s="73" t="s">
        <v>2166</v>
      </c>
      <c r="J416" s="73" t="s">
        <v>2236</v>
      </c>
      <c r="K416">
        <v>-5</v>
      </c>
      <c r="L416">
        <v>-5</v>
      </c>
      <c r="M416">
        <v>0</v>
      </c>
      <c r="N416">
        <v>-5</v>
      </c>
      <c r="O416">
        <v>0</v>
      </c>
      <c r="P416">
        <v>0</v>
      </c>
      <c r="Q416">
        <v>0</v>
      </c>
      <c r="R416">
        <v>10000</v>
      </c>
      <c r="S416">
        <v>19000</v>
      </c>
      <c r="T416">
        <v>0</v>
      </c>
      <c r="U416">
        <v>8500</v>
      </c>
      <c r="V416">
        <v>10000</v>
      </c>
      <c r="W416">
        <v>0</v>
      </c>
      <c r="X416">
        <v>0</v>
      </c>
      <c r="Y416">
        <v>-5</v>
      </c>
      <c r="Z416">
        <v>0</v>
      </c>
      <c r="AA416">
        <v>0</v>
      </c>
      <c r="AB416">
        <v>0</v>
      </c>
      <c r="AC416">
        <v>0</v>
      </c>
      <c r="AD416">
        <v>0</v>
      </c>
      <c r="AE416">
        <v>0</v>
      </c>
      <c r="AF416">
        <v>0</v>
      </c>
      <c r="AG416">
        <v>0</v>
      </c>
    </row>
    <row r="417" spans="1:33">
      <c r="A417" s="73">
        <v>416</v>
      </c>
      <c r="B417" s="73" t="s">
        <v>3134</v>
      </c>
      <c r="C417" s="73" t="s">
        <v>2235</v>
      </c>
      <c r="D417" s="73" t="s">
        <v>990</v>
      </c>
      <c r="E417" s="73" t="s">
        <v>985</v>
      </c>
      <c r="F417">
        <v>12</v>
      </c>
      <c r="G417" s="73" t="s">
        <v>1806</v>
      </c>
      <c r="H417" s="73" t="s">
        <v>1715</v>
      </c>
      <c r="I417" s="73" t="s">
        <v>2166</v>
      </c>
      <c r="J417" s="73" t="s">
        <v>2236</v>
      </c>
      <c r="K417">
        <v>-5</v>
      </c>
      <c r="L417">
        <v>-5</v>
      </c>
      <c r="M417">
        <v>0</v>
      </c>
      <c r="N417">
        <v>-5</v>
      </c>
      <c r="O417">
        <v>0</v>
      </c>
      <c r="P417">
        <v>0</v>
      </c>
      <c r="Q417">
        <v>0</v>
      </c>
      <c r="R417">
        <v>10000</v>
      </c>
      <c r="S417">
        <v>19000</v>
      </c>
      <c r="T417">
        <v>0</v>
      </c>
      <c r="U417">
        <v>8500</v>
      </c>
      <c r="V417">
        <v>10000</v>
      </c>
      <c r="W417">
        <v>0</v>
      </c>
      <c r="X417">
        <v>0</v>
      </c>
      <c r="Y417">
        <v>-5</v>
      </c>
      <c r="Z417">
        <v>0</v>
      </c>
      <c r="AA417">
        <v>0</v>
      </c>
      <c r="AB417">
        <v>0</v>
      </c>
      <c r="AC417">
        <v>0</v>
      </c>
      <c r="AD417">
        <v>0</v>
      </c>
      <c r="AE417">
        <v>0</v>
      </c>
      <c r="AF417">
        <v>0</v>
      </c>
      <c r="AG417">
        <v>0</v>
      </c>
    </row>
    <row r="418" spans="1:33">
      <c r="A418" s="73">
        <v>417</v>
      </c>
      <c r="B418" s="73" t="s">
        <v>2234</v>
      </c>
      <c r="C418" s="73" t="s">
        <v>2235</v>
      </c>
      <c r="D418" s="73" t="s">
        <v>990</v>
      </c>
      <c r="E418" s="73" t="s">
        <v>985</v>
      </c>
      <c r="F418">
        <v>12</v>
      </c>
      <c r="G418" s="73" t="s">
        <v>1776</v>
      </c>
      <c r="H418" s="73" t="s">
        <v>1715</v>
      </c>
      <c r="I418" s="73" t="s">
        <v>2166</v>
      </c>
      <c r="J418" s="73" t="s">
        <v>2236</v>
      </c>
      <c r="K418">
        <v>1</v>
      </c>
      <c r="L418">
        <v>1</v>
      </c>
      <c r="M418">
        <v>0</v>
      </c>
      <c r="N418">
        <v>1</v>
      </c>
      <c r="O418">
        <v>0</v>
      </c>
      <c r="P418">
        <v>0</v>
      </c>
      <c r="Q418">
        <v>0</v>
      </c>
      <c r="R418">
        <v>10000</v>
      </c>
      <c r="S418">
        <v>19000</v>
      </c>
      <c r="T418">
        <v>0</v>
      </c>
      <c r="U418">
        <v>8500</v>
      </c>
      <c r="V418">
        <v>10000</v>
      </c>
      <c r="W418">
        <v>0</v>
      </c>
      <c r="X418">
        <v>0</v>
      </c>
      <c r="Y418">
        <v>1</v>
      </c>
      <c r="Z418">
        <v>0</v>
      </c>
      <c r="AA418">
        <v>0</v>
      </c>
      <c r="AB418">
        <v>0</v>
      </c>
      <c r="AC418">
        <v>0</v>
      </c>
      <c r="AD418">
        <v>0</v>
      </c>
      <c r="AE418">
        <v>0</v>
      </c>
      <c r="AF418">
        <v>0</v>
      </c>
      <c r="AG418">
        <v>0</v>
      </c>
    </row>
    <row r="419" spans="1:33">
      <c r="A419" s="73">
        <v>418</v>
      </c>
      <c r="B419" s="73" t="s">
        <v>2237</v>
      </c>
      <c r="C419" s="73" t="s">
        <v>2238</v>
      </c>
      <c r="D419" s="73" t="s">
        <v>990</v>
      </c>
      <c r="E419" s="73" t="s">
        <v>985</v>
      </c>
      <c r="F419">
        <v>12</v>
      </c>
      <c r="G419" s="73" t="s">
        <v>1758</v>
      </c>
      <c r="H419" s="73" t="s">
        <v>1715</v>
      </c>
      <c r="I419" s="73" t="s">
        <v>2166</v>
      </c>
      <c r="J419" s="73" t="s">
        <v>2239</v>
      </c>
      <c r="K419">
        <v>1</v>
      </c>
      <c r="L419">
        <v>1</v>
      </c>
      <c r="M419">
        <v>0</v>
      </c>
      <c r="N419">
        <v>1</v>
      </c>
      <c r="O419">
        <v>0</v>
      </c>
      <c r="P419">
        <v>0</v>
      </c>
      <c r="Q419">
        <v>0</v>
      </c>
      <c r="R419">
        <v>12000</v>
      </c>
      <c r="S419">
        <v>22000</v>
      </c>
      <c r="T419">
        <v>0</v>
      </c>
      <c r="U419">
        <v>10200</v>
      </c>
      <c r="V419">
        <v>10000</v>
      </c>
      <c r="W419">
        <v>0</v>
      </c>
      <c r="X419">
        <v>0</v>
      </c>
      <c r="Y419">
        <v>1</v>
      </c>
      <c r="Z419">
        <v>0</v>
      </c>
      <c r="AA419">
        <v>0</v>
      </c>
      <c r="AB419">
        <v>0</v>
      </c>
      <c r="AC419">
        <v>0</v>
      </c>
      <c r="AD419">
        <v>0</v>
      </c>
      <c r="AE419">
        <v>0</v>
      </c>
      <c r="AF419">
        <v>0</v>
      </c>
      <c r="AG419">
        <v>0</v>
      </c>
    </row>
    <row r="420" spans="1:33">
      <c r="A420" s="73">
        <v>419</v>
      </c>
      <c r="B420" s="73" t="s">
        <v>2240</v>
      </c>
      <c r="C420" s="73" t="s">
        <v>2238</v>
      </c>
      <c r="D420" s="73" t="s">
        <v>990</v>
      </c>
      <c r="E420" s="73" t="s">
        <v>985</v>
      </c>
      <c r="F420">
        <v>12</v>
      </c>
      <c r="G420" s="73" t="s">
        <v>1702</v>
      </c>
      <c r="H420" s="73" t="s">
        <v>1715</v>
      </c>
      <c r="I420" s="73" t="s">
        <v>2166</v>
      </c>
      <c r="J420" s="73" t="s">
        <v>2239</v>
      </c>
      <c r="K420">
        <v>6</v>
      </c>
      <c r="L420">
        <v>6</v>
      </c>
      <c r="M420">
        <v>0</v>
      </c>
      <c r="N420">
        <v>6</v>
      </c>
      <c r="O420">
        <v>0</v>
      </c>
      <c r="P420">
        <v>0</v>
      </c>
      <c r="Q420">
        <v>0</v>
      </c>
      <c r="R420">
        <v>12000</v>
      </c>
      <c r="S420">
        <v>22000</v>
      </c>
      <c r="T420">
        <v>0</v>
      </c>
      <c r="U420">
        <v>10200</v>
      </c>
      <c r="V420">
        <v>0</v>
      </c>
      <c r="W420">
        <v>0</v>
      </c>
      <c r="X420">
        <v>0</v>
      </c>
      <c r="Y420">
        <v>6</v>
      </c>
      <c r="Z420">
        <v>0</v>
      </c>
      <c r="AA420">
        <v>0</v>
      </c>
      <c r="AB420">
        <v>0</v>
      </c>
      <c r="AC420">
        <v>0</v>
      </c>
      <c r="AD420">
        <v>0</v>
      </c>
      <c r="AE420">
        <v>0</v>
      </c>
      <c r="AF420">
        <v>0</v>
      </c>
      <c r="AG420">
        <v>0</v>
      </c>
    </row>
    <row r="421" spans="1:33">
      <c r="A421" s="73">
        <v>420</v>
      </c>
      <c r="B421" s="73" t="s">
        <v>3135</v>
      </c>
      <c r="C421" s="73" t="s">
        <v>2241</v>
      </c>
      <c r="D421" s="73" t="s">
        <v>990</v>
      </c>
      <c r="E421" s="73" t="s">
        <v>985</v>
      </c>
      <c r="F421">
        <v>12</v>
      </c>
      <c r="G421" s="73" t="s">
        <v>1697</v>
      </c>
      <c r="H421" s="73" t="s">
        <v>1698</v>
      </c>
      <c r="I421" s="73" t="s">
        <v>2166</v>
      </c>
      <c r="J421" s="73" t="s">
        <v>2242</v>
      </c>
      <c r="K421">
        <v>-1</v>
      </c>
      <c r="L421">
        <v>-1</v>
      </c>
      <c r="M421">
        <v>0</v>
      </c>
      <c r="N421">
        <v>-1</v>
      </c>
      <c r="O421">
        <v>0</v>
      </c>
      <c r="P421">
        <v>0</v>
      </c>
      <c r="Q421">
        <v>0</v>
      </c>
      <c r="R421">
        <v>15000</v>
      </c>
      <c r="S421">
        <v>32000</v>
      </c>
      <c r="T421">
        <v>0</v>
      </c>
      <c r="U421">
        <v>12800</v>
      </c>
      <c r="V421">
        <v>15000</v>
      </c>
      <c r="W421">
        <v>0</v>
      </c>
      <c r="X421">
        <v>0</v>
      </c>
      <c r="Y421">
        <v>-1</v>
      </c>
      <c r="Z421">
        <v>0</v>
      </c>
      <c r="AA421">
        <v>0</v>
      </c>
      <c r="AB421">
        <v>0</v>
      </c>
      <c r="AC421">
        <v>0</v>
      </c>
      <c r="AD421">
        <v>0</v>
      </c>
      <c r="AE421">
        <v>0</v>
      </c>
      <c r="AF421">
        <v>0</v>
      </c>
      <c r="AG421">
        <v>0</v>
      </c>
    </row>
    <row r="422" spans="1:33">
      <c r="A422" s="73">
        <v>421</v>
      </c>
      <c r="B422" s="73" t="s">
        <v>2243</v>
      </c>
      <c r="C422" s="73" t="s">
        <v>2241</v>
      </c>
      <c r="D422" s="73" t="s">
        <v>990</v>
      </c>
      <c r="E422" s="73" t="s">
        <v>985</v>
      </c>
      <c r="F422">
        <v>12</v>
      </c>
      <c r="G422" s="73" t="s">
        <v>1714</v>
      </c>
      <c r="H422" s="73" t="s">
        <v>1698</v>
      </c>
      <c r="I422" s="73" t="s">
        <v>2166</v>
      </c>
      <c r="J422" s="73" t="s">
        <v>2244</v>
      </c>
      <c r="K422">
        <v>10</v>
      </c>
      <c r="L422">
        <v>10</v>
      </c>
      <c r="M422">
        <v>0</v>
      </c>
      <c r="N422">
        <v>10</v>
      </c>
      <c r="O422">
        <v>7</v>
      </c>
      <c r="P422">
        <v>99</v>
      </c>
      <c r="Q422">
        <v>50.333333332999999</v>
      </c>
      <c r="R422">
        <v>13000</v>
      </c>
      <c r="S422">
        <v>30000</v>
      </c>
      <c r="T422">
        <v>6500</v>
      </c>
      <c r="U422">
        <v>11000</v>
      </c>
      <c r="V422">
        <v>9000</v>
      </c>
      <c r="W422">
        <v>0</v>
      </c>
      <c r="X422">
        <v>0</v>
      </c>
      <c r="Y422">
        <v>10</v>
      </c>
      <c r="Z422">
        <v>0</v>
      </c>
      <c r="AA422">
        <v>0</v>
      </c>
      <c r="AB422">
        <v>0</v>
      </c>
      <c r="AC422">
        <v>0</v>
      </c>
      <c r="AD422">
        <v>0</v>
      </c>
      <c r="AE422">
        <v>0</v>
      </c>
      <c r="AF422">
        <v>0</v>
      </c>
      <c r="AG422">
        <v>0</v>
      </c>
    </row>
    <row r="423" spans="1:33">
      <c r="A423" s="73">
        <v>422</v>
      </c>
      <c r="B423" s="73" t="s">
        <v>2245</v>
      </c>
      <c r="C423" s="73" t="s">
        <v>2246</v>
      </c>
      <c r="D423" s="73" t="s">
        <v>990</v>
      </c>
      <c r="E423" s="73" t="s">
        <v>985</v>
      </c>
      <c r="F423">
        <v>12</v>
      </c>
      <c r="G423" s="73" t="s">
        <v>2247</v>
      </c>
      <c r="H423" s="73"/>
      <c r="I423" s="73"/>
      <c r="J423" s="73"/>
      <c r="K423">
        <v>1</v>
      </c>
      <c r="L423">
        <v>0</v>
      </c>
      <c r="M423">
        <v>0</v>
      </c>
      <c r="N423">
        <v>0</v>
      </c>
      <c r="O423">
        <v>0</v>
      </c>
      <c r="P423">
        <v>0</v>
      </c>
      <c r="Q423">
        <v>0</v>
      </c>
      <c r="R423">
        <v>0</v>
      </c>
      <c r="S423">
        <v>0</v>
      </c>
      <c r="T423">
        <v>0</v>
      </c>
      <c r="U423">
        <v>0</v>
      </c>
      <c r="V423">
        <v>0</v>
      </c>
      <c r="W423">
        <v>0</v>
      </c>
      <c r="X423">
        <v>0</v>
      </c>
      <c r="Y423">
        <v>0</v>
      </c>
      <c r="Z423">
        <v>0</v>
      </c>
      <c r="AA423">
        <v>1</v>
      </c>
      <c r="AB423">
        <v>0</v>
      </c>
      <c r="AC423">
        <v>0</v>
      </c>
      <c r="AD423">
        <v>0</v>
      </c>
      <c r="AE423">
        <v>0</v>
      </c>
      <c r="AF423">
        <v>0</v>
      </c>
      <c r="AG423">
        <v>0</v>
      </c>
    </row>
    <row r="424" spans="1:33">
      <c r="A424" s="73">
        <v>423</v>
      </c>
      <c r="B424" s="73" t="s">
        <v>2248</v>
      </c>
      <c r="C424" s="73" t="s">
        <v>2249</v>
      </c>
      <c r="D424" s="73" t="s">
        <v>981</v>
      </c>
      <c r="E424" s="73" t="s">
        <v>982</v>
      </c>
      <c r="F424">
        <v>1</v>
      </c>
      <c r="G424" s="73"/>
      <c r="H424" s="73"/>
      <c r="I424" s="73"/>
      <c r="J424" s="73"/>
      <c r="K424">
        <v>547</v>
      </c>
      <c r="L424">
        <v>547</v>
      </c>
      <c r="M424">
        <v>0</v>
      </c>
      <c r="N424">
        <v>547</v>
      </c>
      <c r="O424">
        <v>0</v>
      </c>
      <c r="P424">
        <v>0</v>
      </c>
      <c r="Q424">
        <v>4.6666666660000002</v>
      </c>
      <c r="R424">
        <v>0</v>
      </c>
      <c r="S424">
        <v>0</v>
      </c>
      <c r="T424">
        <v>0</v>
      </c>
      <c r="U424">
        <v>0</v>
      </c>
      <c r="V424">
        <v>0</v>
      </c>
      <c r="W424">
        <v>0</v>
      </c>
      <c r="X424">
        <v>0</v>
      </c>
      <c r="Y424">
        <v>547</v>
      </c>
      <c r="Z424">
        <v>0</v>
      </c>
      <c r="AA424">
        <v>0</v>
      </c>
      <c r="AB424">
        <v>0</v>
      </c>
      <c r="AC424">
        <v>0</v>
      </c>
      <c r="AD424">
        <v>0</v>
      </c>
      <c r="AE424">
        <v>0</v>
      </c>
      <c r="AF424">
        <v>0</v>
      </c>
      <c r="AG424">
        <v>0</v>
      </c>
    </row>
    <row r="425" spans="1:33">
      <c r="A425" s="73">
        <v>424</v>
      </c>
      <c r="B425" s="73" t="s">
        <v>3136</v>
      </c>
      <c r="C425" s="73" t="s">
        <v>3137</v>
      </c>
      <c r="D425" s="73" t="s">
        <v>990</v>
      </c>
      <c r="E425" s="73" t="s">
        <v>985</v>
      </c>
      <c r="F425">
        <v>12</v>
      </c>
      <c r="G425" s="73" t="s">
        <v>1806</v>
      </c>
      <c r="H425" s="73" t="s">
        <v>1675</v>
      </c>
      <c r="I425" s="73" t="s">
        <v>2166</v>
      </c>
      <c r="J425" s="73" t="s">
        <v>3138</v>
      </c>
      <c r="K425">
        <v>-1</v>
      </c>
      <c r="L425">
        <v>-1</v>
      </c>
      <c r="M425">
        <v>0</v>
      </c>
      <c r="N425">
        <v>-1</v>
      </c>
      <c r="O425">
        <v>0</v>
      </c>
      <c r="P425">
        <v>0</v>
      </c>
      <c r="Q425">
        <v>0</v>
      </c>
      <c r="R425">
        <v>9000</v>
      </c>
      <c r="S425">
        <v>17000</v>
      </c>
      <c r="T425">
        <v>0</v>
      </c>
      <c r="U425">
        <v>7700</v>
      </c>
      <c r="V425">
        <v>9000</v>
      </c>
      <c r="W425">
        <v>0</v>
      </c>
      <c r="X425">
        <v>0</v>
      </c>
      <c r="Y425">
        <v>-1</v>
      </c>
      <c r="Z425">
        <v>0</v>
      </c>
      <c r="AA425">
        <v>0</v>
      </c>
      <c r="AB425">
        <v>0</v>
      </c>
      <c r="AC425">
        <v>0</v>
      </c>
      <c r="AD425">
        <v>0</v>
      </c>
      <c r="AE425">
        <v>0</v>
      </c>
      <c r="AF425">
        <v>0</v>
      </c>
      <c r="AG425">
        <v>0</v>
      </c>
    </row>
    <row r="426" spans="1:33">
      <c r="A426" s="73">
        <v>425</v>
      </c>
      <c r="B426" s="73" t="s">
        <v>2250</v>
      </c>
      <c r="C426" s="73" t="s">
        <v>1167</v>
      </c>
      <c r="D426" s="73" t="s">
        <v>990</v>
      </c>
      <c r="E426" s="73" t="s">
        <v>985</v>
      </c>
      <c r="F426">
        <v>12</v>
      </c>
      <c r="G426" s="73" t="s">
        <v>1758</v>
      </c>
      <c r="H426" s="73" t="s">
        <v>1698</v>
      </c>
      <c r="I426" s="73" t="s">
        <v>2166</v>
      </c>
      <c r="J426" s="73" t="s">
        <v>1485</v>
      </c>
      <c r="K426">
        <v>24</v>
      </c>
      <c r="L426">
        <v>0</v>
      </c>
      <c r="M426">
        <v>0</v>
      </c>
      <c r="N426">
        <v>0</v>
      </c>
      <c r="O426">
        <v>0</v>
      </c>
      <c r="P426">
        <v>0</v>
      </c>
      <c r="Q426">
        <v>0</v>
      </c>
      <c r="R426">
        <v>42000</v>
      </c>
      <c r="S426">
        <v>80000</v>
      </c>
      <c r="T426">
        <v>0</v>
      </c>
      <c r="U426">
        <v>35700</v>
      </c>
      <c r="V426">
        <v>50000</v>
      </c>
      <c r="W426">
        <v>0</v>
      </c>
      <c r="X426">
        <v>0</v>
      </c>
      <c r="Y426">
        <v>0</v>
      </c>
      <c r="Z426">
        <v>0</v>
      </c>
      <c r="AA426">
        <v>0</v>
      </c>
      <c r="AB426">
        <v>24</v>
      </c>
      <c r="AC426">
        <v>0</v>
      </c>
      <c r="AD426">
        <v>0</v>
      </c>
      <c r="AE426">
        <v>0</v>
      </c>
      <c r="AF426">
        <v>0</v>
      </c>
      <c r="AG426">
        <v>0</v>
      </c>
    </row>
    <row r="427" spans="1:33">
      <c r="A427" s="73">
        <v>426</v>
      </c>
      <c r="B427" s="73" t="s">
        <v>2251</v>
      </c>
      <c r="C427" s="73" t="s">
        <v>1167</v>
      </c>
      <c r="D427" s="73" t="s">
        <v>990</v>
      </c>
      <c r="E427" s="73" t="s">
        <v>985</v>
      </c>
      <c r="F427">
        <v>12</v>
      </c>
      <c r="G427" s="73" t="s">
        <v>1735</v>
      </c>
      <c r="H427" s="73" t="s">
        <v>1698</v>
      </c>
      <c r="I427" s="73" t="s">
        <v>2166</v>
      </c>
      <c r="J427" s="73" t="s">
        <v>1485</v>
      </c>
      <c r="K427">
        <v>49</v>
      </c>
      <c r="L427">
        <v>0</v>
      </c>
      <c r="M427">
        <v>0</v>
      </c>
      <c r="N427">
        <v>0</v>
      </c>
      <c r="O427">
        <v>0</v>
      </c>
      <c r="P427">
        <v>0</v>
      </c>
      <c r="Q427">
        <v>0</v>
      </c>
      <c r="R427">
        <v>42000</v>
      </c>
      <c r="S427">
        <v>80000</v>
      </c>
      <c r="T427">
        <v>0</v>
      </c>
      <c r="U427">
        <v>35700</v>
      </c>
      <c r="V427">
        <v>50000</v>
      </c>
      <c r="W427">
        <v>0</v>
      </c>
      <c r="X427">
        <v>0</v>
      </c>
      <c r="Y427">
        <v>0</v>
      </c>
      <c r="Z427">
        <v>0</v>
      </c>
      <c r="AA427">
        <v>0</v>
      </c>
      <c r="AB427">
        <v>49</v>
      </c>
      <c r="AC427">
        <v>0</v>
      </c>
      <c r="AD427">
        <v>0</v>
      </c>
      <c r="AE427">
        <v>0</v>
      </c>
      <c r="AF427">
        <v>0</v>
      </c>
      <c r="AG427">
        <v>0</v>
      </c>
    </row>
    <row r="428" spans="1:33">
      <c r="A428" s="73">
        <v>427</v>
      </c>
      <c r="B428" s="73" t="s">
        <v>2252</v>
      </c>
      <c r="C428" s="73" t="s">
        <v>1167</v>
      </c>
      <c r="D428" s="73" t="s">
        <v>990</v>
      </c>
      <c r="E428" s="73" t="s">
        <v>985</v>
      </c>
      <c r="F428">
        <v>12</v>
      </c>
      <c r="G428" s="73" t="s">
        <v>1702</v>
      </c>
      <c r="H428" s="73" t="s">
        <v>1698</v>
      </c>
      <c r="I428" s="73" t="s">
        <v>2166</v>
      </c>
      <c r="J428" s="73" t="s">
        <v>1485</v>
      </c>
      <c r="K428">
        <v>60</v>
      </c>
      <c r="L428">
        <v>0</v>
      </c>
      <c r="M428">
        <v>0</v>
      </c>
      <c r="N428">
        <v>0</v>
      </c>
      <c r="O428">
        <v>0</v>
      </c>
      <c r="P428">
        <v>0</v>
      </c>
      <c r="Q428">
        <v>0</v>
      </c>
      <c r="R428">
        <v>42000</v>
      </c>
      <c r="S428">
        <v>94000</v>
      </c>
      <c r="T428">
        <v>0</v>
      </c>
      <c r="U428">
        <v>35700</v>
      </c>
      <c r="V428">
        <v>47000</v>
      </c>
      <c r="W428">
        <v>0</v>
      </c>
      <c r="X428">
        <v>0</v>
      </c>
      <c r="Y428">
        <v>0</v>
      </c>
      <c r="Z428">
        <v>0</v>
      </c>
      <c r="AA428">
        <v>0</v>
      </c>
      <c r="AB428">
        <v>60</v>
      </c>
      <c r="AC428">
        <v>0</v>
      </c>
      <c r="AD428">
        <v>0</v>
      </c>
      <c r="AE428">
        <v>0</v>
      </c>
      <c r="AF428">
        <v>0</v>
      </c>
      <c r="AG428">
        <v>0</v>
      </c>
    </row>
    <row r="429" spans="1:33">
      <c r="A429" s="73">
        <v>428</v>
      </c>
      <c r="B429" s="73" t="s">
        <v>2253</v>
      </c>
      <c r="C429" s="73" t="s">
        <v>1167</v>
      </c>
      <c r="D429" s="73" t="s">
        <v>990</v>
      </c>
      <c r="E429" s="73" t="s">
        <v>985</v>
      </c>
      <c r="F429">
        <v>12</v>
      </c>
      <c r="G429" s="73" t="s">
        <v>1683</v>
      </c>
      <c r="H429" s="73" t="s">
        <v>1698</v>
      </c>
      <c r="I429" s="73" t="s">
        <v>2166</v>
      </c>
      <c r="J429" s="73" t="s">
        <v>1485</v>
      </c>
      <c r="K429">
        <v>42</v>
      </c>
      <c r="L429">
        <v>0</v>
      </c>
      <c r="M429">
        <v>0</v>
      </c>
      <c r="N429">
        <v>0</v>
      </c>
      <c r="O429">
        <v>0</v>
      </c>
      <c r="P429">
        <v>0</v>
      </c>
      <c r="Q429">
        <v>0</v>
      </c>
      <c r="R429">
        <v>42000</v>
      </c>
      <c r="S429">
        <v>94000</v>
      </c>
      <c r="T429">
        <v>0</v>
      </c>
      <c r="U429">
        <v>35700</v>
      </c>
      <c r="V429">
        <v>47000</v>
      </c>
      <c r="W429">
        <v>0</v>
      </c>
      <c r="X429">
        <v>0</v>
      </c>
      <c r="Y429">
        <v>0</v>
      </c>
      <c r="Z429">
        <v>0</v>
      </c>
      <c r="AA429">
        <v>0</v>
      </c>
      <c r="AB429">
        <v>42</v>
      </c>
      <c r="AC429">
        <v>0</v>
      </c>
      <c r="AD429">
        <v>0</v>
      </c>
      <c r="AE429">
        <v>0</v>
      </c>
      <c r="AF429">
        <v>0</v>
      </c>
      <c r="AG429">
        <v>0</v>
      </c>
    </row>
    <row r="430" spans="1:33">
      <c r="A430" s="73">
        <v>429</v>
      </c>
      <c r="B430" s="73" t="s">
        <v>2254</v>
      </c>
      <c r="C430" s="73" t="s">
        <v>1167</v>
      </c>
      <c r="D430" s="73" t="s">
        <v>990</v>
      </c>
      <c r="E430" s="73" t="s">
        <v>985</v>
      </c>
      <c r="F430">
        <v>12</v>
      </c>
      <c r="G430" s="73" t="s">
        <v>1714</v>
      </c>
      <c r="H430" s="73" t="s">
        <v>1698</v>
      </c>
      <c r="I430" s="73" t="s">
        <v>2166</v>
      </c>
      <c r="J430" s="73" t="s">
        <v>1485</v>
      </c>
      <c r="K430">
        <v>2</v>
      </c>
      <c r="L430">
        <v>2</v>
      </c>
      <c r="M430">
        <v>0</v>
      </c>
      <c r="N430">
        <v>2</v>
      </c>
      <c r="O430">
        <v>0</v>
      </c>
      <c r="P430">
        <v>0</v>
      </c>
      <c r="Q430">
        <v>0</v>
      </c>
      <c r="R430">
        <v>42000</v>
      </c>
      <c r="S430">
        <v>94000</v>
      </c>
      <c r="T430">
        <v>0</v>
      </c>
      <c r="U430">
        <v>35700</v>
      </c>
      <c r="V430">
        <v>47000</v>
      </c>
      <c r="W430">
        <v>0</v>
      </c>
      <c r="X430">
        <v>0</v>
      </c>
      <c r="Y430">
        <v>2</v>
      </c>
      <c r="Z430">
        <v>0</v>
      </c>
      <c r="AA430">
        <v>0</v>
      </c>
      <c r="AB430">
        <v>0</v>
      </c>
      <c r="AC430">
        <v>0</v>
      </c>
      <c r="AD430">
        <v>0</v>
      </c>
      <c r="AE430">
        <v>0</v>
      </c>
      <c r="AF430">
        <v>0</v>
      </c>
      <c r="AG430">
        <v>0</v>
      </c>
    </row>
    <row r="431" spans="1:33">
      <c r="A431" s="73">
        <v>430</v>
      </c>
      <c r="B431" s="73" t="s">
        <v>2255</v>
      </c>
      <c r="C431" s="73" t="s">
        <v>1167</v>
      </c>
      <c r="D431" s="73" t="s">
        <v>990</v>
      </c>
      <c r="E431" s="73" t="s">
        <v>985</v>
      </c>
      <c r="F431">
        <v>12</v>
      </c>
      <c r="G431" s="73" t="s">
        <v>1689</v>
      </c>
      <c r="H431" s="73" t="s">
        <v>1698</v>
      </c>
      <c r="I431" s="73" t="s">
        <v>2166</v>
      </c>
      <c r="J431" s="73" t="s">
        <v>1485</v>
      </c>
      <c r="K431">
        <v>15</v>
      </c>
      <c r="L431">
        <v>3</v>
      </c>
      <c r="M431">
        <v>0</v>
      </c>
      <c r="N431">
        <v>3</v>
      </c>
      <c r="O431">
        <v>0</v>
      </c>
      <c r="P431">
        <v>0</v>
      </c>
      <c r="Q431">
        <v>0</v>
      </c>
      <c r="R431">
        <v>42000</v>
      </c>
      <c r="S431">
        <v>94000</v>
      </c>
      <c r="T431">
        <v>0</v>
      </c>
      <c r="U431">
        <v>35700</v>
      </c>
      <c r="V431">
        <v>47000</v>
      </c>
      <c r="W431">
        <v>0</v>
      </c>
      <c r="X431">
        <v>0</v>
      </c>
      <c r="Y431">
        <v>3</v>
      </c>
      <c r="Z431">
        <v>0</v>
      </c>
      <c r="AA431">
        <v>0</v>
      </c>
      <c r="AB431">
        <v>0</v>
      </c>
      <c r="AC431">
        <v>12</v>
      </c>
      <c r="AD431">
        <v>0</v>
      </c>
      <c r="AE431">
        <v>0</v>
      </c>
      <c r="AF431">
        <v>0</v>
      </c>
      <c r="AG431">
        <v>0</v>
      </c>
    </row>
    <row r="432" spans="1:33">
      <c r="A432" s="73">
        <v>431</v>
      </c>
      <c r="B432" s="73" t="s">
        <v>2256</v>
      </c>
      <c r="C432" s="73" t="s">
        <v>1167</v>
      </c>
      <c r="D432" s="73" t="s">
        <v>990</v>
      </c>
      <c r="E432" s="73" t="s">
        <v>985</v>
      </c>
      <c r="F432">
        <v>12</v>
      </c>
      <c r="G432" s="73" t="s">
        <v>1674</v>
      </c>
      <c r="H432" s="73" t="s">
        <v>1698</v>
      </c>
      <c r="I432" s="73" t="s">
        <v>2166</v>
      </c>
      <c r="J432" s="73" t="s">
        <v>1485</v>
      </c>
      <c r="K432">
        <v>8</v>
      </c>
      <c r="L432">
        <v>8</v>
      </c>
      <c r="M432">
        <v>0</v>
      </c>
      <c r="N432">
        <v>8</v>
      </c>
      <c r="O432">
        <v>0</v>
      </c>
      <c r="P432">
        <v>0</v>
      </c>
      <c r="Q432">
        <v>0</v>
      </c>
      <c r="R432">
        <v>42000</v>
      </c>
      <c r="S432">
        <v>94000</v>
      </c>
      <c r="T432">
        <v>0</v>
      </c>
      <c r="U432">
        <v>35700</v>
      </c>
      <c r="V432">
        <v>47000</v>
      </c>
      <c r="W432">
        <v>0</v>
      </c>
      <c r="X432">
        <v>0</v>
      </c>
      <c r="Y432">
        <v>8</v>
      </c>
      <c r="Z432">
        <v>0</v>
      </c>
      <c r="AA432">
        <v>0</v>
      </c>
      <c r="AB432">
        <v>0</v>
      </c>
      <c r="AC432">
        <v>0</v>
      </c>
      <c r="AD432">
        <v>0</v>
      </c>
      <c r="AE432">
        <v>0</v>
      </c>
      <c r="AF432">
        <v>0</v>
      </c>
      <c r="AG432">
        <v>0</v>
      </c>
    </row>
    <row r="433" spans="1:33">
      <c r="A433" s="73">
        <v>432</v>
      </c>
      <c r="B433" s="73" t="s">
        <v>1168</v>
      </c>
      <c r="C433" s="73" t="s">
        <v>1167</v>
      </c>
      <c r="D433" s="73" t="s">
        <v>990</v>
      </c>
      <c r="E433" s="73" t="s">
        <v>985</v>
      </c>
      <c r="F433">
        <v>12</v>
      </c>
      <c r="G433" s="73" t="s">
        <v>1668</v>
      </c>
      <c r="H433" s="73" t="s">
        <v>1698</v>
      </c>
      <c r="I433" s="73" t="s">
        <v>2166</v>
      </c>
      <c r="J433" s="73" t="s">
        <v>1485</v>
      </c>
      <c r="K433">
        <v>1504</v>
      </c>
      <c r="L433">
        <v>1504</v>
      </c>
      <c r="M433">
        <v>0</v>
      </c>
      <c r="N433">
        <v>1504</v>
      </c>
      <c r="O433">
        <v>817</v>
      </c>
      <c r="P433">
        <v>690</v>
      </c>
      <c r="Q433">
        <v>218.166666666</v>
      </c>
      <c r="R433">
        <v>42000</v>
      </c>
      <c r="S433">
        <v>94000</v>
      </c>
      <c r="T433">
        <v>0</v>
      </c>
      <c r="U433">
        <v>35700</v>
      </c>
      <c r="V433">
        <v>47000</v>
      </c>
      <c r="W433">
        <v>0</v>
      </c>
      <c r="X433">
        <v>0</v>
      </c>
      <c r="Y433">
        <v>1504</v>
      </c>
      <c r="Z433">
        <v>0</v>
      </c>
      <c r="AA433">
        <v>0</v>
      </c>
      <c r="AB433">
        <v>0</v>
      </c>
      <c r="AC433">
        <v>0</v>
      </c>
      <c r="AD433">
        <v>0</v>
      </c>
      <c r="AE433">
        <v>0</v>
      </c>
      <c r="AF433">
        <v>0</v>
      </c>
      <c r="AG433">
        <v>0</v>
      </c>
    </row>
    <row r="434" spans="1:33">
      <c r="A434" s="73">
        <v>433</v>
      </c>
      <c r="B434" s="73" t="s">
        <v>3139</v>
      </c>
      <c r="C434" s="73" t="s">
        <v>3140</v>
      </c>
      <c r="D434" s="73" t="s">
        <v>3141</v>
      </c>
      <c r="E434" s="73" t="s">
        <v>985</v>
      </c>
      <c r="F434">
        <v>6</v>
      </c>
      <c r="G434" s="73" t="s">
        <v>1689</v>
      </c>
      <c r="H434" s="73" t="s">
        <v>1698</v>
      </c>
      <c r="I434" s="73" t="s">
        <v>2166</v>
      </c>
      <c r="J434" s="73" t="s">
        <v>3142</v>
      </c>
      <c r="K434">
        <v>0</v>
      </c>
      <c r="L434">
        <v>0</v>
      </c>
      <c r="M434">
        <v>0</v>
      </c>
      <c r="N434">
        <v>0</v>
      </c>
      <c r="O434">
        <v>0</v>
      </c>
      <c r="P434">
        <v>0</v>
      </c>
      <c r="Q434">
        <v>19.916666666000001</v>
      </c>
      <c r="R434">
        <v>84000</v>
      </c>
      <c r="S434">
        <v>186000</v>
      </c>
      <c r="T434">
        <v>0</v>
      </c>
      <c r="U434">
        <v>75600</v>
      </c>
      <c r="V434">
        <v>93000</v>
      </c>
      <c r="W434">
        <v>-210</v>
      </c>
      <c r="X434">
        <v>0</v>
      </c>
      <c r="Y434">
        <v>0</v>
      </c>
      <c r="Z434">
        <v>0</v>
      </c>
      <c r="AA434">
        <v>0</v>
      </c>
      <c r="AB434">
        <v>0</v>
      </c>
      <c r="AC434">
        <v>0</v>
      </c>
      <c r="AD434">
        <v>0</v>
      </c>
      <c r="AE434">
        <v>0</v>
      </c>
      <c r="AF434">
        <v>0</v>
      </c>
      <c r="AG434">
        <v>0</v>
      </c>
    </row>
    <row r="435" spans="1:33">
      <c r="A435" s="73">
        <v>434</v>
      </c>
      <c r="B435" s="73" t="s">
        <v>2257</v>
      </c>
      <c r="C435" s="73" t="s">
        <v>2258</v>
      </c>
      <c r="D435" s="73" t="s">
        <v>2259</v>
      </c>
      <c r="E435" s="73" t="s">
        <v>1849</v>
      </c>
      <c r="F435">
        <v>6</v>
      </c>
      <c r="G435" s="73" t="s">
        <v>2247</v>
      </c>
      <c r="H435" s="73" t="s">
        <v>1698</v>
      </c>
      <c r="I435" s="73" t="s">
        <v>2166</v>
      </c>
      <c r="J435" s="73" t="s">
        <v>2260</v>
      </c>
      <c r="K435">
        <v>5</v>
      </c>
      <c r="L435">
        <v>5</v>
      </c>
      <c r="M435">
        <v>0</v>
      </c>
      <c r="N435">
        <v>5</v>
      </c>
      <c r="O435">
        <v>0</v>
      </c>
      <c r="P435">
        <v>0</v>
      </c>
      <c r="Q435">
        <v>0.41666666600000002</v>
      </c>
      <c r="R435">
        <v>310000</v>
      </c>
      <c r="S435">
        <v>700000</v>
      </c>
      <c r="T435">
        <v>0</v>
      </c>
      <c r="U435">
        <v>279000</v>
      </c>
      <c r="V435">
        <v>350000</v>
      </c>
      <c r="W435">
        <v>0</v>
      </c>
      <c r="X435">
        <v>0</v>
      </c>
      <c r="Y435">
        <v>5</v>
      </c>
      <c r="Z435">
        <v>0</v>
      </c>
      <c r="AA435">
        <v>0</v>
      </c>
      <c r="AB435">
        <v>0</v>
      </c>
      <c r="AC435">
        <v>0</v>
      </c>
      <c r="AD435">
        <v>0</v>
      </c>
      <c r="AE435">
        <v>0</v>
      </c>
      <c r="AF435">
        <v>0</v>
      </c>
      <c r="AG435">
        <v>0</v>
      </c>
    </row>
    <row r="436" spans="1:33">
      <c r="A436" s="73">
        <v>435</v>
      </c>
      <c r="B436" s="73" t="s">
        <v>2261</v>
      </c>
      <c r="C436" s="73" t="s">
        <v>2262</v>
      </c>
      <c r="D436" s="73" t="s">
        <v>981</v>
      </c>
      <c r="E436" s="73" t="s">
        <v>982</v>
      </c>
      <c r="F436">
        <v>1</v>
      </c>
      <c r="G436" s="73"/>
      <c r="H436" s="73"/>
      <c r="I436" s="73"/>
      <c r="J436" s="73"/>
      <c r="K436">
        <v>2537</v>
      </c>
      <c r="L436">
        <v>2093</v>
      </c>
      <c r="M436">
        <v>0</v>
      </c>
      <c r="N436">
        <v>2093</v>
      </c>
      <c r="O436">
        <v>13</v>
      </c>
      <c r="P436">
        <v>4.3333333329999997</v>
      </c>
      <c r="Q436">
        <v>3.3333333330000001</v>
      </c>
      <c r="R436">
        <v>0</v>
      </c>
      <c r="S436">
        <v>0</v>
      </c>
      <c r="T436">
        <v>0</v>
      </c>
      <c r="U436">
        <v>0</v>
      </c>
      <c r="V436">
        <v>0</v>
      </c>
      <c r="W436">
        <v>0</v>
      </c>
      <c r="X436">
        <v>0</v>
      </c>
      <c r="Y436">
        <v>2093</v>
      </c>
      <c r="Z436">
        <v>0</v>
      </c>
      <c r="AA436">
        <v>444</v>
      </c>
      <c r="AB436">
        <v>0</v>
      </c>
      <c r="AC436">
        <v>0</v>
      </c>
      <c r="AD436">
        <v>0</v>
      </c>
      <c r="AE436">
        <v>0</v>
      </c>
      <c r="AF436">
        <v>0</v>
      </c>
      <c r="AG436">
        <v>0</v>
      </c>
    </row>
    <row r="437" spans="1:33">
      <c r="A437" s="73">
        <v>436</v>
      </c>
      <c r="B437" s="73" t="s">
        <v>1169</v>
      </c>
      <c r="C437" s="73" t="s">
        <v>1170</v>
      </c>
      <c r="D437" s="73" t="s">
        <v>990</v>
      </c>
      <c r="E437" s="73" t="s">
        <v>985</v>
      </c>
      <c r="F437">
        <v>12</v>
      </c>
      <c r="G437" s="73" t="s">
        <v>1674</v>
      </c>
      <c r="H437" s="73" t="s">
        <v>1698</v>
      </c>
      <c r="I437" s="73" t="s">
        <v>2166</v>
      </c>
      <c r="J437" s="73" t="s">
        <v>1485</v>
      </c>
      <c r="K437">
        <v>4</v>
      </c>
      <c r="L437">
        <v>2</v>
      </c>
      <c r="M437">
        <v>0</v>
      </c>
      <c r="N437">
        <v>2</v>
      </c>
      <c r="O437">
        <v>81</v>
      </c>
      <c r="P437">
        <v>135</v>
      </c>
      <c r="Q437">
        <v>173.916666666</v>
      </c>
      <c r="R437">
        <v>42000</v>
      </c>
      <c r="S437">
        <v>94000</v>
      </c>
      <c r="T437">
        <v>0</v>
      </c>
      <c r="U437">
        <v>35700</v>
      </c>
      <c r="V437">
        <v>47000</v>
      </c>
      <c r="W437">
        <v>0</v>
      </c>
      <c r="X437">
        <v>0</v>
      </c>
      <c r="Y437">
        <v>2</v>
      </c>
      <c r="Z437">
        <v>0</v>
      </c>
      <c r="AA437">
        <v>0</v>
      </c>
      <c r="AB437">
        <v>0</v>
      </c>
      <c r="AC437">
        <v>2</v>
      </c>
      <c r="AD437">
        <v>0</v>
      </c>
      <c r="AE437">
        <v>0</v>
      </c>
      <c r="AF437">
        <v>0</v>
      </c>
      <c r="AG437">
        <v>0</v>
      </c>
    </row>
    <row r="438" spans="1:33">
      <c r="A438" s="73">
        <v>437</v>
      </c>
      <c r="B438" s="73" t="s">
        <v>2263</v>
      </c>
      <c r="C438" s="73" t="s">
        <v>2264</v>
      </c>
      <c r="D438" s="73" t="s">
        <v>990</v>
      </c>
      <c r="E438" s="73" t="s">
        <v>985</v>
      </c>
      <c r="F438">
        <v>12</v>
      </c>
      <c r="G438" s="73" t="s">
        <v>1689</v>
      </c>
      <c r="H438" s="73" t="s">
        <v>1703</v>
      </c>
      <c r="I438" s="73" t="s">
        <v>2166</v>
      </c>
      <c r="J438" s="73" t="s">
        <v>2265</v>
      </c>
      <c r="K438">
        <v>23</v>
      </c>
      <c r="L438">
        <v>23</v>
      </c>
      <c r="M438">
        <v>0</v>
      </c>
      <c r="N438">
        <v>23</v>
      </c>
      <c r="O438">
        <v>3</v>
      </c>
      <c r="P438">
        <v>2.6666666659999998</v>
      </c>
      <c r="Q438">
        <v>4.0833333329999997</v>
      </c>
      <c r="R438">
        <v>18000</v>
      </c>
      <c r="S438">
        <v>40000</v>
      </c>
      <c r="T438">
        <v>7800</v>
      </c>
      <c r="U438">
        <v>15300</v>
      </c>
      <c r="V438">
        <v>10000</v>
      </c>
      <c r="W438">
        <v>0</v>
      </c>
      <c r="X438">
        <v>0</v>
      </c>
      <c r="Y438">
        <v>23</v>
      </c>
      <c r="Z438">
        <v>0</v>
      </c>
      <c r="AA438">
        <v>0</v>
      </c>
      <c r="AB438">
        <v>0</v>
      </c>
      <c r="AC438">
        <v>0</v>
      </c>
      <c r="AD438">
        <v>0</v>
      </c>
      <c r="AE438">
        <v>0</v>
      </c>
      <c r="AF438">
        <v>0</v>
      </c>
      <c r="AG438">
        <v>0</v>
      </c>
    </row>
    <row r="439" spans="1:33">
      <c r="A439" s="73">
        <v>438</v>
      </c>
      <c r="B439" s="73" t="s">
        <v>2266</v>
      </c>
      <c r="C439" s="73" t="s">
        <v>2267</v>
      </c>
      <c r="D439" s="73" t="s">
        <v>981</v>
      </c>
      <c r="E439" s="73" t="s">
        <v>982</v>
      </c>
      <c r="F439">
        <v>1</v>
      </c>
      <c r="G439" s="73"/>
      <c r="H439" s="73"/>
      <c r="I439" s="73"/>
      <c r="J439" s="73"/>
      <c r="K439">
        <v>319</v>
      </c>
      <c r="L439">
        <v>319</v>
      </c>
      <c r="M439">
        <v>0</v>
      </c>
      <c r="N439">
        <v>319</v>
      </c>
      <c r="O439">
        <v>0</v>
      </c>
      <c r="P439">
        <v>0</v>
      </c>
      <c r="Q439">
        <v>0</v>
      </c>
      <c r="R439">
        <v>0</v>
      </c>
      <c r="S439">
        <v>0</v>
      </c>
      <c r="T439">
        <v>0</v>
      </c>
      <c r="U439">
        <v>0</v>
      </c>
      <c r="V439">
        <v>0</v>
      </c>
      <c r="W439">
        <v>0</v>
      </c>
      <c r="X439">
        <v>0</v>
      </c>
      <c r="Y439">
        <v>319</v>
      </c>
      <c r="Z439">
        <v>0</v>
      </c>
      <c r="AA439">
        <v>0</v>
      </c>
      <c r="AB439">
        <v>0</v>
      </c>
      <c r="AC439">
        <v>0</v>
      </c>
      <c r="AD439">
        <v>0</v>
      </c>
      <c r="AE439">
        <v>0</v>
      </c>
      <c r="AF439">
        <v>0</v>
      </c>
      <c r="AG439">
        <v>0</v>
      </c>
    </row>
    <row r="440" spans="1:33">
      <c r="A440" s="73">
        <v>439</v>
      </c>
      <c r="B440" s="73" t="s">
        <v>3143</v>
      </c>
      <c r="C440" s="73" t="s">
        <v>3144</v>
      </c>
      <c r="D440" s="73" t="s">
        <v>1913</v>
      </c>
      <c r="E440" s="73" t="s">
        <v>985</v>
      </c>
      <c r="F440">
        <v>12</v>
      </c>
      <c r="G440" s="73"/>
      <c r="H440" s="73"/>
      <c r="I440" s="73"/>
      <c r="J440" s="73" t="s">
        <v>3145</v>
      </c>
      <c r="K440">
        <v>-1</v>
      </c>
      <c r="L440">
        <v>-1</v>
      </c>
      <c r="M440">
        <v>0</v>
      </c>
      <c r="N440">
        <v>-1</v>
      </c>
      <c r="O440">
        <v>0</v>
      </c>
      <c r="P440">
        <v>0</v>
      </c>
      <c r="Q440">
        <v>0</v>
      </c>
      <c r="R440">
        <v>33000</v>
      </c>
      <c r="S440">
        <v>56000</v>
      </c>
      <c r="T440">
        <v>0</v>
      </c>
      <c r="U440">
        <v>0</v>
      </c>
      <c r="V440">
        <v>30000</v>
      </c>
      <c r="W440">
        <v>0</v>
      </c>
      <c r="X440">
        <v>0</v>
      </c>
      <c r="Y440">
        <v>-1</v>
      </c>
      <c r="Z440">
        <v>0</v>
      </c>
      <c r="AA440">
        <v>0</v>
      </c>
      <c r="AB440">
        <v>0</v>
      </c>
      <c r="AC440">
        <v>0</v>
      </c>
      <c r="AD440">
        <v>0</v>
      </c>
      <c r="AE440">
        <v>0</v>
      </c>
      <c r="AF440">
        <v>0</v>
      </c>
      <c r="AG440">
        <v>0</v>
      </c>
    </row>
    <row r="441" spans="1:33">
      <c r="A441" s="73">
        <v>440</v>
      </c>
      <c r="B441" s="73" t="s">
        <v>3146</v>
      </c>
      <c r="C441" s="73" t="s">
        <v>3144</v>
      </c>
      <c r="D441" s="73" t="s">
        <v>1913</v>
      </c>
      <c r="E441" s="73" t="s">
        <v>985</v>
      </c>
      <c r="F441">
        <v>12</v>
      </c>
      <c r="G441" s="73"/>
      <c r="H441" s="73"/>
      <c r="I441" s="73"/>
      <c r="J441" s="73" t="s">
        <v>3145</v>
      </c>
      <c r="K441">
        <v>-1</v>
      </c>
      <c r="L441">
        <v>-1</v>
      </c>
      <c r="M441">
        <v>0</v>
      </c>
      <c r="N441">
        <v>-1</v>
      </c>
      <c r="O441">
        <v>0</v>
      </c>
      <c r="P441">
        <v>0</v>
      </c>
      <c r="Q441">
        <v>0</v>
      </c>
      <c r="R441">
        <v>35000</v>
      </c>
      <c r="S441">
        <v>59000</v>
      </c>
      <c r="T441">
        <v>0</v>
      </c>
      <c r="U441">
        <v>29800</v>
      </c>
      <c r="V441">
        <v>30000</v>
      </c>
      <c r="W441">
        <v>0</v>
      </c>
      <c r="X441">
        <v>0</v>
      </c>
      <c r="Y441">
        <v>-1</v>
      </c>
      <c r="Z441">
        <v>0</v>
      </c>
      <c r="AA441">
        <v>0</v>
      </c>
      <c r="AB441">
        <v>0</v>
      </c>
      <c r="AC441">
        <v>0</v>
      </c>
      <c r="AD441">
        <v>0</v>
      </c>
      <c r="AE441">
        <v>0</v>
      </c>
      <c r="AF441">
        <v>0</v>
      </c>
      <c r="AG441">
        <v>0</v>
      </c>
    </row>
    <row r="442" spans="1:33">
      <c r="A442" s="73">
        <v>441</v>
      </c>
      <c r="B442" s="73" t="s">
        <v>2892</v>
      </c>
      <c r="C442" s="73" t="s">
        <v>2893</v>
      </c>
      <c r="D442" s="73" t="s">
        <v>990</v>
      </c>
      <c r="E442" s="73" t="s">
        <v>985</v>
      </c>
      <c r="F442">
        <v>12</v>
      </c>
      <c r="G442" s="73" t="s">
        <v>1705</v>
      </c>
      <c r="H442" s="73" t="s">
        <v>1715</v>
      </c>
      <c r="I442" s="73" t="s">
        <v>1670</v>
      </c>
      <c r="J442" s="73" t="s">
        <v>2894</v>
      </c>
      <c r="K442">
        <v>368</v>
      </c>
      <c r="L442">
        <v>368</v>
      </c>
      <c r="M442">
        <v>0</v>
      </c>
      <c r="N442">
        <v>368</v>
      </c>
      <c r="O442">
        <v>52</v>
      </c>
      <c r="P442">
        <v>17.333333332999999</v>
      </c>
      <c r="Q442">
        <v>4.3333333329999997</v>
      </c>
      <c r="R442">
        <v>42000</v>
      </c>
      <c r="S442">
        <v>94000</v>
      </c>
      <c r="T442">
        <v>29400</v>
      </c>
      <c r="U442">
        <v>35700</v>
      </c>
      <c r="V442">
        <v>47000</v>
      </c>
      <c r="W442">
        <v>0</v>
      </c>
      <c r="X442">
        <v>420</v>
      </c>
      <c r="Y442">
        <v>368</v>
      </c>
      <c r="Z442">
        <v>0</v>
      </c>
      <c r="AA442">
        <v>0</v>
      </c>
      <c r="AB442">
        <v>0</v>
      </c>
      <c r="AC442">
        <v>0</v>
      </c>
      <c r="AD442">
        <v>0</v>
      </c>
      <c r="AE442">
        <v>0</v>
      </c>
      <c r="AF442">
        <v>0</v>
      </c>
      <c r="AG442">
        <v>0</v>
      </c>
    </row>
    <row r="443" spans="1:33">
      <c r="A443" s="73">
        <v>442</v>
      </c>
      <c r="B443" s="73" t="s">
        <v>2268</v>
      </c>
      <c r="C443" s="73" t="s">
        <v>2269</v>
      </c>
      <c r="D443" s="73" t="s">
        <v>990</v>
      </c>
      <c r="E443" s="73" t="s">
        <v>985</v>
      </c>
      <c r="F443">
        <v>12</v>
      </c>
      <c r="G443" s="73" t="s">
        <v>1689</v>
      </c>
      <c r="H443" s="73" t="s">
        <v>1675</v>
      </c>
      <c r="I443" s="73" t="s">
        <v>1670</v>
      </c>
      <c r="J443" s="73" t="s">
        <v>2270</v>
      </c>
      <c r="K443">
        <v>1</v>
      </c>
      <c r="L443">
        <v>1</v>
      </c>
      <c r="M443">
        <v>0</v>
      </c>
      <c r="N443">
        <v>1</v>
      </c>
      <c r="O443">
        <v>0</v>
      </c>
      <c r="P443">
        <v>0</v>
      </c>
      <c r="Q443">
        <v>0</v>
      </c>
      <c r="R443">
        <v>62000</v>
      </c>
      <c r="S443">
        <v>138000</v>
      </c>
      <c r="T443">
        <v>0</v>
      </c>
      <c r="U443">
        <v>52700</v>
      </c>
      <c r="V443">
        <v>69000</v>
      </c>
      <c r="W443">
        <v>0</v>
      </c>
      <c r="X443">
        <v>0</v>
      </c>
      <c r="Y443">
        <v>1</v>
      </c>
      <c r="Z443">
        <v>0</v>
      </c>
      <c r="AA443">
        <v>0</v>
      </c>
      <c r="AB443">
        <v>0</v>
      </c>
      <c r="AC443">
        <v>0</v>
      </c>
      <c r="AD443">
        <v>0</v>
      </c>
      <c r="AE443">
        <v>0</v>
      </c>
      <c r="AF443">
        <v>0</v>
      </c>
      <c r="AG443">
        <v>0</v>
      </c>
    </row>
    <row r="444" spans="1:33">
      <c r="A444" s="73">
        <v>443</v>
      </c>
      <c r="B444" s="73" t="s">
        <v>2895</v>
      </c>
      <c r="C444" s="73" t="s">
        <v>2269</v>
      </c>
      <c r="D444" s="73" t="s">
        <v>990</v>
      </c>
      <c r="E444" s="73" t="s">
        <v>985</v>
      </c>
      <c r="F444">
        <v>12</v>
      </c>
      <c r="G444" s="73" t="s">
        <v>1674</v>
      </c>
      <c r="H444" s="73" t="s">
        <v>1675</v>
      </c>
      <c r="I444" s="73" t="s">
        <v>1670</v>
      </c>
      <c r="J444" s="73" t="s">
        <v>2270</v>
      </c>
      <c r="K444">
        <v>249</v>
      </c>
      <c r="L444">
        <v>249</v>
      </c>
      <c r="M444">
        <v>0</v>
      </c>
      <c r="N444">
        <v>249</v>
      </c>
      <c r="O444">
        <v>51</v>
      </c>
      <c r="P444">
        <v>17</v>
      </c>
      <c r="Q444">
        <v>4.25</v>
      </c>
      <c r="R444">
        <v>65000</v>
      </c>
      <c r="S444">
        <v>144000</v>
      </c>
      <c r="T444">
        <v>45500</v>
      </c>
      <c r="U444">
        <v>55300</v>
      </c>
      <c r="V444">
        <v>72000</v>
      </c>
      <c r="W444">
        <v>0</v>
      </c>
      <c r="X444">
        <v>300</v>
      </c>
      <c r="Y444">
        <v>249</v>
      </c>
      <c r="Z444">
        <v>0</v>
      </c>
      <c r="AA444">
        <v>0</v>
      </c>
      <c r="AB444">
        <v>0</v>
      </c>
      <c r="AC444">
        <v>0</v>
      </c>
      <c r="AD444">
        <v>0</v>
      </c>
      <c r="AE444">
        <v>0</v>
      </c>
      <c r="AF444">
        <v>0</v>
      </c>
      <c r="AG444">
        <v>0</v>
      </c>
    </row>
    <row r="445" spans="1:33">
      <c r="A445" s="73">
        <v>444</v>
      </c>
      <c r="B445" s="73" t="s">
        <v>2896</v>
      </c>
      <c r="C445" s="73" t="s">
        <v>2897</v>
      </c>
      <c r="D445" s="73" t="s">
        <v>990</v>
      </c>
      <c r="E445" s="73" t="s">
        <v>985</v>
      </c>
      <c r="F445">
        <v>12</v>
      </c>
      <c r="G445" s="73" t="s">
        <v>1705</v>
      </c>
      <c r="H445" s="73" t="s">
        <v>1715</v>
      </c>
      <c r="I445" s="73" t="s">
        <v>1670</v>
      </c>
      <c r="J445" s="73" t="s">
        <v>2898</v>
      </c>
      <c r="K445">
        <v>309</v>
      </c>
      <c r="L445">
        <v>309</v>
      </c>
      <c r="M445">
        <v>0</v>
      </c>
      <c r="N445">
        <v>309</v>
      </c>
      <c r="O445">
        <v>51</v>
      </c>
      <c r="P445">
        <v>17</v>
      </c>
      <c r="Q445">
        <v>4.25</v>
      </c>
      <c r="R445">
        <v>42000</v>
      </c>
      <c r="S445">
        <v>94000</v>
      </c>
      <c r="T445">
        <v>29400</v>
      </c>
      <c r="U445">
        <v>35700</v>
      </c>
      <c r="V445">
        <v>47000</v>
      </c>
      <c r="W445">
        <v>0</v>
      </c>
      <c r="X445">
        <v>0</v>
      </c>
      <c r="Y445">
        <v>309</v>
      </c>
      <c r="Z445">
        <v>0</v>
      </c>
      <c r="AA445">
        <v>0</v>
      </c>
      <c r="AB445">
        <v>0</v>
      </c>
      <c r="AC445">
        <v>0</v>
      </c>
      <c r="AD445">
        <v>0</v>
      </c>
      <c r="AE445">
        <v>0</v>
      </c>
      <c r="AF445">
        <v>0</v>
      </c>
      <c r="AG445">
        <v>0</v>
      </c>
    </row>
    <row r="446" spans="1:33">
      <c r="A446" s="73">
        <v>445</v>
      </c>
      <c r="B446" s="73" t="s">
        <v>1171</v>
      </c>
      <c r="C446" s="73" t="s">
        <v>1172</v>
      </c>
      <c r="D446" s="73" t="s">
        <v>990</v>
      </c>
      <c r="E446" s="73" t="s">
        <v>985</v>
      </c>
      <c r="F446">
        <v>12</v>
      </c>
      <c r="G446" s="73" t="s">
        <v>1668</v>
      </c>
      <c r="H446" s="73" t="s">
        <v>1715</v>
      </c>
      <c r="I446" s="73" t="s">
        <v>1670</v>
      </c>
      <c r="J446" s="73" t="s">
        <v>1486</v>
      </c>
      <c r="K446">
        <v>6</v>
      </c>
      <c r="L446">
        <v>6</v>
      </c>
      <c r="M446">
        <v>0</v>
      </c>
      <c r="N446">
        <v>6</v>
      </c>
      <c r="O446">
        <v>35</v>
      </c>
      <c r="P446">
        <v>64.666666665999998</v>
      </c>
      <c r="Q446">
        <v>30.333333332999999</v>
      </c>
      <c r="R446">
        <v>35000</v>
      </c>
      <c r="S446">
        <v>78000</v>
      </c>
      <c r="T446">
        <v>0</v>
      </c>
      <c r="U446">
        <v>29800</v>
      </c>
      <c r="V446">
        <v>39000</v>
      </c>
      <c r="W446">
        <v>0</v>
      </c>
      <c r="X446">
        <v>0</v>
      </c>
      <c r="Y446">
        <v>6</v>
      </c>
      <c r="Z446">
        <v>0</v>
      </c>
      <c r="AA446">
        <v>0</v>
      </c>
      <c r="AB446">
        <v>0</v>
      </c>
      <c r="AC446">
        <v>0</v>
      </c>
      <c r="AD446">
        <v>0</v>
      </c>
      <c r="AE446">
        <v>0</v>
      </c>
      <c r="AF446">
        <v>0</v>
      </c>
      <c r="AG446">
        <v>0</v>
      </c>
    </row>
    <row r="447" spans="1:33">
      <c r="A447" s="73">
        <v>446</v>
      </c>
      <c r="B447" s="73" t="s">
        <v>2271</v>
      </c>
      <c r="C447" s="73" t="s">
        <v>1172</v>
      </c>
      <c r="D447" s="73" t="s">
        <v>990</v>
      </c>
      <c r="E447" s="73" t="s">
        <v>985</v>
      </c>
      <c r="F447">
        <v>12</v>
      </c>
      <c r="G447" s="73" t="s">
        <v>1706</v>
      </c>
      <c r="H447" s="73"/>
      <c r="I447" s="73" t="s">
        <v>1670</v>
      </c>
      <c r="J447" s="73" t="s">
        <v>1486</v>
      </c>
      <c r="K447">
        <v>0</v>
      </c>
      <c r="L447">
        <v>0</v>
      </c>
      <c r="M447">
        <v>0</v>
      </c>
      <c r="N447">
        <v>0</v>
      </c>
      <c r="O447">
        <v>0</v>
      </c>
      <c r="P447">
        <v>0</v>
      </c>
      <c r="Q447">
        <v>0</v>
      </c>
      <c r="R447">
        <v>31000</v>
      </c>
      <c r="S447">
        <v>70000</v>
      </c>
      <c r="T447">
        <v>21700</v>
      </c>
      <c r="U447">
        <v>26400</v>
      </c>
      <c r="V447">
        <v>35000</v>
      </c>
      <c r="W447">
        <v>0</v>
      </c>
      <c r="X447">
        <v>1344</v>
      </c>
      <c r="Y447">
        <v>0</v>
      </c>
      <c r="Z447">
        <v>0</v>
      </c>
      <c r="AA447">
        <v>0</v>
      </c>
      <c r="AB447">
        <v>0</v>
      </c>
      <c r="AC447">
        <v>0</v>
      </c>
      <c r="AD447">
        <v>0</v>
      </c>
      <c r="AE447">
        <v>0</v>
      </c>
      <c r="AF447">
        <v>0</v>
      </c>
      <c r="AG447">
        <v>0</v>
      </c>
    </row>
    <row r="448" spans="1:33">
      <c r="A448" s="73">
        <v>447</v>
      </c>
      <c r="B448" s="73" t="s">
        <v>2272</v>
      </c>
      <c r="C448" s="73" t="s">
        <v>2273</v>
      </c>
      <c r="D448" s="73" t="s">
        <v>1001</v>
      </c>
      <c r="E448" s="73" t="s">
        <v>985</v>
      </c>
      <c r="F448">
        <v>12</v>
      </c>
      <c r="G448" s="73" t="s">
        <v>1705</v>
      </c>
      <c r="H448" s="73" t="s">
        <v>2133</v>
      </c>
      <c r="I448" s="73" t="s">
        <v>1670</v>
      </c>
      <c r="J448" s="73" t="s">
        <v>2274</v>
      </c>
      <c r="K448">
        <v>199</v>
      </c>
      <c r="L448">
        <v>199</v>
      </c>
      <c r="M448">
        <v>0</v>
      </c>
      <c r="N448">
        <v>199</v>
      </c>
      <c r="O448">
        <v>18</v>
      </c>
      <c r="P448">
        <v>12</v>
      </c>
      <c r="Q448">
        <v>4.5</v>
      </c>
      <c r="R448">
        <v>21000</v>
      </c>
      <c r="S448">
        <v>48000</v>
      </c>
      <c r="T448">
        <v>14700</v>
      </c>
      <c r="U448">
        <v>17900</v>
      </c>
      <c r="V448">
        <v>24000</v>
      </c>
      <c r="W448">
        <v>0</v>
      </c>
      <c r="X448">
        <v>600</v>
      </c>
      <c r="Y448">
        <v>199</v>
      </c>
      <c r="Z448">
        <v>0</v>
      </c>
      <c r="AA448">
        <v>0</v>
      </c>
      <c r="AB448">
        <v>0</v>
      </c>
      <c r="AC448">
        <v>0</v>
      </c>
      <c r="AD448">
        <v>0</v>
      </c>
      <c r="AE448">
        <v>0</v>
      </c>
      <c r="AF448">
        <v>0</v>
      </c>
      <c r="AG448">
        <v>0</v>
      </c>
    </row>
    <row r="449" spans="1:33">
      <c r="A449" s="73">
        <v>448</v>
      </c>
      <c r="B449" s="73" t="s">
        <v>2275</v>
      </c>
      <c r="C449" s="73" t="s">
        <v>2276</v>
      </c>
      <c r="D449" s="73" t="s">
        <v>990</v>
      </c>
      <c r="E449" s="73" t="s">
        <v>985</v>
      </c>
      <c r="F449">
        <v>6</v>
      </c>
      <c r="G449" s="73" t="s">
        <v>1705</v>
      </c>
      <c r="H449" s="73"/>
      <c r="I449" s="73" t="s">
        <v>1670</v>
      </c>
      <c r="J449" s="73" t="s">
        <v>2277</v>
      </c>
      <c r="K449">
        <v>0</v>
      </c>
      <c r="L449">
        <v>0</v>
      </c>
      <c r="M449">
        <v>0</v>
      </c>
      <c r="N449">
        <v>0</v>
      </c>
      <c r="O449">
        <v>0</v>
      </c>
      <c r="P449">
        <v>0</v>
      </c>
      <c r="Q449">
        <v>0</v>
      </c>
      <c r="R449">
        <v>59000</v>
      </c>
      <c r="S449">
        <v>130000</v>
      </c>
      <c r="T449">
        <v>41300</v>
      </c>
      <c r="U449">
        <v>50200</v>
      </c>
      <c r="V449">
        <v>65000</v>
      </c>
      <c r="W449">
        <v>0</v>
      </c>
      <c r="X449">
        <v>120</v>
      </c>
      <c r="Y449">
        <v>0</v>
      </c>
      <c r="Z449">
        <v>0</v>
      </c>
      <c r="AA449">
        <v>0</v>
      </c>
      <c r="AB449">
        <v>0</v>
      </c>
      <c r="AC449">
        <v>0</v>
      </c>
      <c r="AD449">
        <v>0</v>
      </c>
      <c r="AE449">
        <v>0</v>
      </c>
      <c r="AF449">
        <v>0</v>
      </c>
      <c r="AG449">
        <v>0</v>
      </c>
    </row>
    <row r="450" spans="1:33">
      <c r="A450" s="73">
        <v>449</v>
      </c>
      <c r="B450" s="73" t="s">
        <v>2278</v>
      </c>
      <c r="C450" s="73" t="s">
        <v>2279</v>
      </c>
      <c r="D450" s="73" t="s">
        <v>990</v>
      </c>
      <c r="E450" s="73" t="s">
        <v>985</v>
      </c>
      <c r="F450">
        <v>6</v>
      </c>
      <c r="G450" s="73" t="s">
        <v>1689</v>
      </c>
      <c r="H450" s="73" t="s">
        <v>2133</v>
      </c>
      <c r="I450" s="73" t="s">
        <v>1670</v>
      </c>
      <c r="J450" s="73" t="s">
        <v>2280</v>
      </c>
      <c r="K450">
        <v>8</v>
      </c>
      <c r="L450">
        <v>-18</v>
      </c>
      <c r="M450">
        <v>0</v>
      </c>
      <c r="N450">
        <v>-18</v>
      </c>
      <c r="O450">
        <v>18</v>
      </c>
      <c r="P450">
        <v>20</v>
      </c>
      <c r="Q450">
        <v>6.4166666660000002</v>
      </c>
      <c r="R450">
        <v>90000</v>
      </c>
      <c r="S450">
        <v>198000</v>
      </c>
      <c r="T450">
        <v>0</v>
      </c>
      <c r="U450">
        <v>77000</v>
      </c>
      <c r="V450">
        <v>99000</v>
      </c>
      <c r="W450">
        <v>0</v>
      </c>
      <c r="X450">
        <v>0</v>
      </c>
      <c r="Y450">
        <v>-18</v>
      </c>
      <c r="Z450">
        <v>0</v>
      </c>
      <c r="AA450">
        <v>0</v>
      </c>
      <c r="AB450">
        <v>0</v>
      </c>
      <c r="AC450">
        <v>2</v>
      </c>
      <c r="AD450">
        <v>0</v>
      </c>
      <c r="AE450">
        <v>24</v>
      </c>
      <c r="AF450">
        <v>0</v>
      </c>
      <c r="AG450">
        <v>0</v>
      </c>
    </row>
    <row r="451" spans="1:33">
      <c r="A451" s="73">
        <v>450</v>
      </c>
      <c r="B451" s="73" t="s">
        <v>2283</v>
      </c>
      <c r="C451" s="73" t="s">
        <v>2281</v>
      </c>
      <c r="D451" s="73" t="s">
        <v>990</v>
      </c>
      <c r="E451" s="73" t="s">
        <v>985</v>
      </c>
      <c r="F451">
        <v>12</v>
      </c>
      <c r="G451" s="73" t="s">
        <v>1705</v>
      </c>
      <c r="H451" s="73"/>
      <c r="I451" s="73" t="s">
        <v>1670</v>
      </c>
      <c r="J451" s="73" t="s">
        <v>2282</v>
      </c>
      <c r="K451">
        <v>0</v>
      </c>
      <c r="L451">
        <v>0</v>
      </c>
      <c r="M451">
        <v>0</v>
      </c>
      <c r="N451">
        <v>0</v>
      </c>
      <c r="O451">
        <v>0</v>
      </c>
      <c r="P451">
        <v>0</v>
      </c>
      <c r="Q451">
        <v>0</v>
      </c>
      <c r="R451">
        <v>50000</v>
      </c>
      <c r="S451">
        <v>110000</v>
      </c>
      <c r="T451">
        <v>35000</v>
      </c>
      <c r="U451">
        <v>42500</v>
      </c>
      <c r="V451">
        <v>55000</v>
      </c>
      <c r="W451">
        <v>0</v>
      </c>
      <c r="X451">
        <v>240</v>
      </c>
      <c r="Y451">
        <v>0</v>
      </c>
      <c r="Z451">
        <v>0</v>
      </c>
      <c r="AA451">
        <v>0</v>
      </c>
      <c r="AB451">
        <v>0</v>
      </c>
      <c r="AC451">
        <v>0</v>
      </c>
      <c r="AD451">
        <v>0</v>
      </c>
      <c r="AE451">
        <v>0</v>
      </c>
      <c r="AF451">
        <v>0</v>
      </c>
      <c r="AG451">
        <v>0</v>
      </c>
    </row>
    <row r="452" spans="1:33">
      <c r="A452" s="73">
        <v>451</v>
      </c>
      <c r="B452" s="73" t="s">
        <v>2284</v>
      </c>
      <c r="C452" s="73" t="s">
        <v>1173</v>
      </c>
      <c r="D452" s="73" t="s">
        <v>990</v>
      </c>
      <c r="E452" s="73" t="s">
        <v>985</v>
      </c>
      <c r="F452">
        <v>12</v>
      </c>
      <c r="G452" s="73" t="s">
        <v>1689</v>
      </c>
      <c r="H452" s="73" t="s">
        <v>1675</v>
      </c>
      <c r="I452" s="73" t="s">
        <v>1732</v>
      </c>
      <c r="J452" s="73" t="s">
        <v>1487</v>
      </c>
      <c r="K452">
        <v>1</v>
      </c>
      <c r="L452">
        <v>0</v>
      </c>
      <c r="M452">
        <v>0</v>
      </c>
      <c r="N452">
        <v>0</v>
      </c>
      <c r="O452">
        <v>0</v>
      </c>
      <c r="P452">
        <v>0</v>
      </c>
      <c r="Q452">
        <v>0</v>
      </c>
      <c r="R452">
        <v>21000</v>
      </c>
      <c r="S452">
        <v>48000</v>
      </c>
      <c r="T452">
        <v>0</v>
      </c>
      <c r="U452">
        <v>17900</v>
      </c>
      <c r="V452">
        <v>24000</v>
      </c>
      <c r="W452">
        <v>0</v>
      </c>
      <c r="X452">
        <v>0</v>
      </c>
      <c r="Y452">
        <v>0</v>
      </c>
      <c r="Z452">
        <v>1</v>
      </c>
      <c r="AA452">
        <v>0</v>
      </c>
      <c r="AB452">
        <v>0</v>
      </c>
      <c r="AC452">
        <v>0</v>
      </c>
      <c r="AD452">
        <v>0</v>
      </c>
      <c r="AE452">
        <v>0</v>
      </c>
      <c r="AF452">
        <v>0</v>
      </c>
      <c r="AG452">
        <v>0</v>
      </c>
    </row>
    <row r="453" spans="1:33">
      <c r="A453" s="73">
        <v>452</v>
      </c>
      <c r="B453" s="73" t="s">
        <v>1174</v>
      </c>
      <c r="C453" s="73" t="s">
        <v>1173</v>
      </c>
      <c r="D453" s="73" t="s">
        <v>990</v>
      </c>
      <c r="E453" s="73" t="s">
        <v>985</v>
      </c>
      <c r="F453">
        <v>12</v>
      </c>
      <c r="G453" s="73" t="s">
        <v>1674</v>
      </c>
      <c r="H453" s="73" t="s">
        <v>1675</v>
      </c>
      <c r="I453" s="73" t="s">
        <v>1732</v>
      </c>
      <c r="J453" s="73" t="s">
        <v>1487</v>
      </c>
      <c r="K453">
        <v>1</v>
      </c>
      <c r="L453">
        <v>1</v>
      </c>
      <c r="M453">
        <v>0</v>
      </c>
      <c r="N453">
        <v>1</v>
      </c>
      <c r="O453">
        <v>0</v>
      </c>
      <c r="P453">
        <v>0</v>
      </c>
      <c r="Q453">
        <v>32.25</v>
      </c>
      <c r="R453">
        <v>22000</v>
      </c>
      <c r="S453">
        <v>54000</v>
      </c>
      <c r="T453">
        <v>14300</v>
      </c>
      <c r="U453">
        <v>18700</v>
      </c>
      <c r="V453">
        <v>24000</v>
      </c>
      <c r="W453">
        <v>0</v>
      </c>
      <c r="X453">
        <v>0</v>
      </c>
      <c r="Y453">
        <v>1</v>
      </c>
      <c r="Z453">
        <v>0</v>
      </c>
      <c r="AA453">
        <v>0</v>
      </c>
      <c r="AB453">
        <v>0</v>
      </c>
      <c r="AC453">
        <v>0</v>
      </c>
      <c r="AD453">
        <v>0</v>
      </c>
      <c r="AE453">
        <v>0</v>
      </c>
      <c r="AF453">
        <v>0</v>
      </c>
      <c r="AG453">
        <v>0</v>
      </c>
    </row>
    <row r="454" spans="1:33">
      <c r="A454" s="73">
        <v>453</v>
      </c>
      <c r="B454" s="73" t="s">
        <v>2285</v>
      </c>
      <c r="C454" s="73" t="s">
        <v>2286</v>
      </c>
      <c r="D454" s="73" t="s">
        <v>990</v>
      </c>
      <c r="E454" s="73" t="s">
        <v>985</v>
      </c>
      <c r="F454">
        <v>12</v>
      </c>
      <c r="G454" s="73" t="s">
        <v>1674</v>
      </c>
      <c r="H454" s="73" t="s">
        <v>1715</v>
      </c>
      <c r="I454" s="73" t="s">
        <v>1732</v>
      </c>
      <c r="J454" s="73" t="s">
        <v>2287</v>
      </c>
      <c r="K454">
        <v>1</v>
      </c>
      <c r="L454">
        <v>0</v>
      </c>
      <c r="M454">
        <v>0</v>
      </c>
      <c r="N454">
        <v>0</v>
      </c>
      <c r="O454">
        <v>4</v>
      </c>
      <c r="P454">
        <v>9</v>
      </c>
      <c r="Q454">
        <v>3.3333333330000001</v>
      </c>
      <c r="R454">
        <v>22000</v>
      </c>
      <c r="S454">
        <v>50000</v>
      </c>
      <c r="T454">
        <v>15400</v>
      </c>
      <c r="U454">
        <v>18700</v>
      </c>
      <c r="V454">
        <v>25000</v>
      </c>
      <c r="W454">
        <v>0</v>
      </c>
      <c r="X454">
        <v>0</v>
      </c>
      <c r="Y454">
        <v>0</v>
      </c>
      <c r="Z454">
        <v>1</v>
      </c>
      <c r="AA454">
        <v>0</v>
      </c>
      <c r="AB454">
        <v>0</v>
      </c>
      <c r="AC454">
        <v>0</v>
      </c>
      <c r="AD454">
        <v>0</v>
      </c>
      <c r="AE454">
        <v>0</v>
      </c>
      <c r="AF454">
        <v>0</v>
      </c>
      <c r="AG454">
        <v>0</v>
      </c>
    </row>
    <row r="455" spans="1:33">
      <c r="A455" s="73">
        <v>454</v>
      </c>
      <c r="B455" s="73" t="s">
        <v>2288</v>
      </c>
      <c r="C455" s="73" t="s">
        <v>2286</v>
      </c>
      <c r="D455" s="73" t="s">
        <v>990</v>
      </c>
      <c r="E455" s="73" t="s">
        <v>985</v>
      </c>
      <c r="F455">
        <v>12</v>
      </c>
      <c r="G455" s="73" t="s">
        <v>1706</v>
      </c>
      <c r="H455" s="73" t="s">
        <v>1715</v>
      </c>
      <c r="I455" s="73" t="s">
        <v>1732</v>
      </c>
      <c r="J455" s="73" t="s">
        <v>2287</v>
      </c>
      <c r="K455">
        <v>0</v>
      </c>
      <c r="L455">
        <v>0</v>
      </c>
      <c r="M455">
        <v>0</v>
      </c>
      <c r="N455">
        <v>0</v>
      </c>
      <c r="O455">
        <v>0</v>
      </c>
      <c r="P455">
        <v>0</v>
      </c>
      <c r="Q455">
        <v>0</v>
      </c>
      <c r="R455">
        <v>24000</v>
      </c>
      <c r="S455">
        <v>52000</v>
      </c>
      <c r="T455">
        <v>16800</v>
      </c>
      <c r="U455">
        <v>20400</v>
      </c>
      <c r="V455">
        <v>26000</v>
      </c>
      <c r="W455">
        <v>0</v>
      </c>
      <c r="X455">
        <v>120</v>
      </c>
      <c r="Y455">
        <v>0</v>
      </c>
      <c r="Z455">
        <v>0</v>
      </c>
      <c r="AA455">
        <v>0</v>
      </c>
      <c r="AB455">
        <v>0</v>
      </c>
      <c r="AC455">
        <v>0</v>
      </c>
      <c r="AD455">
        <v>0</v>
      </c>
      <c r="AE455">
        <v>0</v>
      </c>
      <c r="AF455">
        <v>0</v>
      </c>
      <c r="AG455">
        <v>0</v>
      </c>
    </row>
    <row r="456" spans="1:33">
      <c r="A456" s="73">
        <v>455</v>
      </c>
      <c r="B456" s="73" t="s">
        <v>1175</v>
      </c>
      <c r="C456" s="73" t="s">
        <v>1176</v>
      </c>
      <c r="D456" s="73" t="s">
        <v>990</v>
      </c>
      <c r="E456" s="73" t="s">
        <v>985</v>
      </c>
      <c r="F456">
        <v>12</v>
      </c>
      <c r="G456" s="73" t="s">
        <v>1689</v>
      </c>
      <c r="H456" s="73" t="s">
        <v>1715</v>
      </c>
      <c r="I456" s="73" t="s">
        <v>1732</v>
      </c>
      <c r="J456" s="73" t="s">
        <v>1488</v>
      </c>
      <c r="K456">
        <v>86</v>
      </c>
      <c r="L456">
        <v>83</v>
      </c>
      <c r="M456">
        <v>0</v>
      </c>
      <c r="N456">
        <v>83</v>
      </c>
      <c r="O456">
        <v>5</v>
      </c>
      <c r="P456">
        <v>4.6666666660000002</v>
      </c>
      <c r="Q456">
        <v>9</v>
      </c>
      <c r="R456">
        <v>74000</v>
      </c>
      <c r="S456">
        <v>164000</v>
      </c>
      <c r="T456">
        <v>52000</v>
      </c>
      <c r="U456">
        <v>62900</v>
      </c>
      <c r="V456">
        <v>82000</v>
      </c>
      <c r="W456">
        <v>0</v>
      </c>
      <c r="X456">
        <v>0</v>
      </c>
      <c r="Y456">
        <v>83</v>
      </c>
      <c r="Z456">
        <v>3</v>
      </c>
      <c r="AA456">
        <v>0</v>
      </c>
      <c r="AB456">
        <v>0</v>
      </c>
      <c r="AC456">
        <v>0</v>
      </c>
      <c r="AD456">
        <v>0</v>
      </c>
      <c r="AE456">
        <v>0</v>
      </c>
      <c r="AF456">
        <v>0</v>
      </c>
      <c r="AG456">
        <v>0</v>
      </c>
    </row>
    <row r="457" spans="1:33">
      <c r="A457" s="73">
        <v>456</v>
      </c>
      <c r="B457" s="73" t="s">
        <v>1177</v>
      </c>
      <c r="C457" s="73" t="s">
        <v>1178</v>
      </c>
      <c r="D457" s="73" t="s">
        <v>990</v>
      </c>
      <c r="E457" s="73" t="s">
        <v>985</v>
      </c>
      <c r="F457">
        <v>12</v>
      </c>
      <c r="G457" s="73" t="s">
        <v>1674</v>
      </c>
      <c r="H457" s="73" t="s">
        <v>1723</v>
      </c>
      <c r="I457" s="73" t="s">
        <v>1732</v>
      </c>
      <c r="J457" s="73" t="s">
        <v>1489</v>
      </c>
      <c r="K457">
        <v>103</v>
      </c>
      <c r="L457">
        <v>101</v>
      </c>
      <c r="M457">
        <v>0</v>
      </c>
      <c r="N457">
        <v>101</v>
      </c>
      <c r="O457">
        <v>16</v>
      </c>
      <c r="P457">
        <v>10.666666665999999</v>
      </c>
      <c r="Q457">
        <v>5.4166666660000002</v>
      </c>
      <c r="R457">
        <v>85000</v>
      </c>
      <c r="S457">
        <v>188000</v>
      </c>
      <c r="T457">
        <v>59500</v>
      </c>
      <c r="U457">
        <v>72300</v>
      </c>
      <c r="V457">
        <v>88000</v>
      </c>
      <c r="W457">
        <v>0</v>
      </c>
      <c r="X457">
        <v>0</v>
      </c>
      <c r="Y457">
        <v>101</v>
      </c>
      <c r="Z457">
        <v>0</v>
      </c>
      <c r="AA457">
        <v>0</v>
      </c>
      <c r="AB457">
        <v>0</v>
      </c>
      <c r="AC457">
        <v>0</v>
      </c>
      <c r="AD457">
        <v>0</v>
      </c>
      <c r="AE457">
        <v>0</v>
      </c>
      <c r="AF457">
        <v>2</v>
      </c>
      <c r="AG457">
        <v>0</v>
      </c>
    </row>
    <row r="458" spans="1:33">
      <c r="A458" s="73">
        <v>457</v>
      </c>
      <c r="B458" s="73" t="s">
        <v>2291</v>
      </c>
      <c r="C458" s="73" t="s">
        <v>2289</v>
      </c>
      <c r="D458" s="73" t="s">
        <v>990</v>
      </c>
      <c r="E458" s="73" t="s">
        <v>985</v>
      </c>
      <c r="F458">
        <v>12</v>
      </c>
      <c r="G458" s="73" t="s">
        <v>1705</v>
      </c>
      <c r="H458" s="73" t="s">
        <v>1723</v>
      </c>
      <c r="I458" s="73" t="s">
        <v>1732</v>
      </c>
      <c r="J458" s="73" t="s">
        <v>2290</v>
      </c>
      <c r="K458">
        <v>94</v>
      </c>
      <c r="L458">
        <v>94</v>
      </c>
      <c r="M458">
        <v>0</v>
      </c>
      <c r="N458">
        <v>94</v>
      </c>
      <c r="O458">
        <v>13</v>
      </c>
      <c r="P458">
        <v>13.666666665999999</v>
      </c>
      <c r="Q458">
        <v>10.5</v>
      </c>
      <c r="R458">
        <v>52000</v>
      </c>
      <c r="S458">
        <v>114000</v>
      </c>
      <c r="T458">
        <v>36400</v>
      </c>
      <c r="U458">
        <v>44200</v>
      </c>
      <c r="V458">
        <v>57000</v>
      </c>
      <c r="W458">
        <v>0</v>
      </c>
      <c r="X458">
        <v>0</v>
      </c>
      <c r="Y458">
        <v>94</v>
      </c>
      <c r="Z458">
        <v>0</v>
      </c>
      <c r="AA458">
        <v>0</v>
      </c>
      <c r="AB458">
        <v>0</v>
      </c>
      <c r="AC458">
        <v>0</v>
      </c>
      <c r="AD458">
        <v>0</v>
      </c>
      <c r="AE458">
        <v>0</v>
      </c>
      <c r="AF458">
        <v>0</v>
      </c>
      <c r="AG458">
        <v>0</v>
      </c>
    </row>
    <row r="459" spans="1:33">
      <c r="A459" s="73">
        <v>458</v>
      </c>
      <c r="B459" s="73" t="s">
        <v>1179</v>
      </c>
      <c r="C459" s="73" t="s">
        <v>1180</v>
      </c>
      <c r="D459" s="73" t="s">
        <v>990</v>
      </c>
      <c r="E459" s="73" t="s">
        <v>985</v>
      </c>
      <c r="F459">
        <v>12</v>
      </c>
      <c r="G459" s="73" t="s">
        <v>1674</v>
      </c>
      <c r="H459" s="73" t="s">
        <v>1723</v>
      </c>
      <c r="I459" s="73" t="s">
        <v>1732</v>
      </c>
      <c r="J459" s="73" t="s">
        <v>1490</v>
      </c>
      <c r="K459">
        <v>46</v>
      </c>
      <c r="L459">
        <v>46</v>
      </c>
      <c r="M459">
        <v>0</v>
      </c>
      <c r="N459">
        <v>46</v>
      </c>
      <c r="O459">
        <v>1</v>
      </c>
      <c r="P459">
        <v>1.3333333329999999</v>
      </c>
      <c r="Q459">
        <v>1.666666666</v>
      </c>
      <c r="R459">
        <v>95000</v>
      </c>
      <c r="S459">
        <v>210000</v>
      </c>
      <c r="T459">
        <v>66500</v>
      </c>
      <c r="U459">
        <v>80800</v>
      </c>
      <c r="V459">
        <v>99000</v>
      </c>
      <c r="W459">
        <v>0</v>
      </c>
      <c r="X459">
        <v>0</v>
      </c>
      <c r="Y459">
        <v>46</v>
      </c>
      <c r="Z459">
        <v>0</v>
      </c>
      <c r="AA459">
        <v>0</v>
      </c>
      <c r="AB459">
        <v>0</v>
      </c>
      <c r="AC459">
        <v>0</v>
      </c>
      <c r="AD459">
        <v>0</v>
      </c>
      <c r="AE459">
        <v>0</v>
      </c>
      <c r="AF459">
        <v>0</v>
      </c>
      <c r="AG459">
        <v>0</v>
      </c>
    </row>
    <row r="460" spans="1:33">
      <c r="A460" s="73">
        <v>459</v>
      </c>
      <c r="B460" s="73" t="s">
        <v>1181</v>
      </c>
      <c r="C460" s="73" t="s">
        <v>1182</v>
      </c>
      <c r="D460" s="73" t="s">
        <v>990</v>
      </c>
      <c r="E460" s="73" t="s">
        <v>985</v>
      </c>
      <c r="F460">
        <v>12</v>
      </c>
      <c r="G460" s="73" t="s">
        <v>1705</v>
      </c>
      <c r="H460" s="73" t="s">
        <v>1719</v>
      </c>
      <c r="I460" s="73" t="s">
        <v>1732</v>
      </c>
      <c r="J460" s="73" t="s">
        <v>1491</v>
      </c>
      <c r="K460">
        <v>5</v>
      </c>
      <c r="L460">
        <v>4</v>
      </c>
      <c r="M460">
        <v>0</v>
      </c>
      <c r="N460">
        <v>4</v>
      </c>
      <c r="O460">
        <v>171</v>
      </c>
      <c r="P460">
        <v>106.666666666</v>
      </c>
      <c r="Q460">
        <v>39.583333332999999</v>
      </c>
      <c r="R460">
        <v>29000</v>
      </c>
      <c r="S460">
        <v>64000</v>
      </c>
      <c r="T460">
        <v>20300</v>
      </c>
      <c r="U460">
        <v>24700</v>
      </c>
      <c r="V460">
        <v>32000</v>
      </c>
      <c r="W460">
        <v>0</v>
      </c>
      <c r="X460">
        <v>0</v>
      </c>
      <c r="Y460">
        <v>4</v>
      </c>
      <c r="Z460">
        <v>1</v>
      </c>
      <c r="AA460">
        <v>0</v>
      </c>
      <c r="AB460">
        <v>0</v>
      </c>
      <c r="AC460">
        <v>0</v>
      </c>
      <c r="AD460">
        <v>0</v>
      </c>
      <c r="AE460">
        <v>0</v>
      </c>
      <c r="AF460">
        <v>0</v>
      </c>
      <c r="AG460">
        <v>0</v>
      </c>
    </row>
    <row r="461" spans="1:33">
      <c r="A461" s="73">
        <v>460</v>
      </c>
      <c r="B461" s="73" t="s">
        <v>1183</v>
      </c>
      <c r="C461" s="73" t="s">
        <v>1184</v>
      </c>
      <c r="D461" s="73" t="s">
        <v>990</v>
      </c>
      <c r="E461" s="73" t="s">
        <v>985</v>
      </c>
      <c r="F461">
        <v>12</v>
      </c>
      <c r="G461" s="73" t="s">
        <v>1702</v>
      </c>
      <c r="H461" s="73" t="s">
        <v>1719</v>
      </c>
      <c r="I461" s="73" t="s">
        <v>1732</v>
      </c>
      <c r="J461" s="73" t="s">
        <v>1492</v>
      </c>
      <c r="K461">
        <v>61</v>
      </c>
      <c r="L461">
        <v>61</v>
      </c>
      <c r="M461">
        <v>0</v>
      </c>
      <c r="N461">
        <v>61</v>
      </c>
      <c r="O461">
        <v>5</v>
      </c>
      <c r="P461">
        <v>12.666666665999999</v>
      </c>
      <c r="Q461">
        <v>4.1666666660000002</v>
      </c>
      <c r="R461">
        <v>179000</v>
      </c>
      <c r="S461">
        <v>394000</v>
      </c>
      <c r="T461">
        <v>116400</v>
      </c>
      <c r="U461">
        <v>161100</v>
      </c>
      <c r="V461">
        <v>175000</v>
      </c>
      <c r="W461">
        <v>0</v>
      </c>
      <c r="X461">
        <v>0</v>
      </c>
      <c r="Y461">
        <v>61</v>
      </c>
      <c r="Z461">
        <v>0</v>
      </c>
      <c r="AA461">
        <v>0</v>
      </c>
      <c r="AB461">
        <v>0</v>
      </c>
      <c r="AC461">
        <v>0</v>
      </c>
      <c r="AD461">
        <v>0</v>
      </c>
      <c r="AE461">
        <v>0</v>
      </c>
      <c r="AF461">
        <v>0</v>
      </c>
      <c r="AG461">
        <v>0</v>
      </c>
    </row>
    <row r="462" spans="1:33">
      <c r="A462" s="73">
        <v>461</v>
      </c>
      <c r="B462" s="73" t="s">
        <v>2292</v>
      </c>
      <c r="C462" s="73" t="s">
        <v>2293</v>
      </c>
      <c r="D462" s="73" t="s">
        <v>990</v>
      </c>
      <c r="E462" s="73" t="s">
        <v>985</v>
      </c>
      <c r="F462">
        <v>12</v>
      </c>
      <c r="G462" s="73" t="s">
        <v>1674</v>
      </c>
      <c r="H462" s="73" t="s">
        <v>1719</v>
      </c>
      <c r="I462" s="73" t="s">
        <v>1732</v>
      </c>
      <c r="J462" s="73" t="s">
        <v>2294</v>
      </c>
      <c r="K462">
        <v>2</v>
      </c>
      <c r="L462">
        <v>2</v>
      </c>
      <c r="M462">
        <v>0</v>
      </c>
      <c r="N462">
        <v>2</v>
      </c>
      <c r="O462">
        <v>45</v>
      </c>
      <c r="P462">
        <v>28.333333332999999</v>
      </c>
      <c r="Q462">
        <v>9.8333333330000006</v>
      </c>
      <c r="R462">
        <v>99000</v>
      </c>
      <c r="S462">
        <v>218000</v>
      </c>
      <c r="T462">
        <v>69300</v>
      </c>
      <c r="U462">
        <v>84200</v>
      </c>
      <c r="V462">
        <v>109000</v>
      </c>
      <c r="W462">
        <v>0</v>
      </c>
      <c r="X462">
        <v>0</v>
      </c>
      <c r="Y462">
        <v>2</v>
      </c>
      <c r="Z462">
        <v>0</v>
      </c>
      <c r="AA462">
        <v>0</v>
      </c>
      <c r="AB462">
        <v>0</v>
      </c>
      <c r="AC462">
        <v>0</v>
      </c>
      <c r="AD462">
        <v>0</v>
      </c>
      <c r="AE462">
        <v>0</v>
      </c>
      <c r="AF462">
        <v>0</v>
      </c>
      <c r="AG462">
        <v>0</v>
      </c>
    </row>
    <row r="463" spans="1:33">
      <c r="A463" s="73">
        <v>462</v>
      </c>
      <c r="B463" s="73" t="s">
        <v>1185</v>
      </c>
      <c r="C463" s="73" t="s">
        <v>1186</v>
      </c>
      <c r="D463" s="73" t="s">
        <v>990</v>
      </c>
      <c r="E463" s="73" t="s">
        <v>985</v>
      </c>
      <c r="F463">
        <v>1</v>
      </c>
      <c r="G463" s="73" t="s">
        <v>1702</v>
      </c>
      <c r="H463" s="73" t="s">
        <v>1675</v>
      </c>
      <c r="I463" s="73" t="s">
        <v>1732</v>
      </c>
      <c r="J463" s="73" t="s">
        <v>1493</v>
      </c>
      <c r="K463">
        <v>11</v>
      </c>
      <c r="L463">
        <v>11</v>
      </c>
      <c r="M463">
        <v>0</v>
      </c>
      <c r="N463">
        <v>11</v>
      </c>
      <c r="O463">
        <v>27</v>
      </c>
      <c r="P463">
        <v>18</v>
      </c>
      <c r="Q463">
        <v>4.5833333329999997</v>
      </c>
      <c r="R463">
        <v>250000</v>
      </c>
      <c r="S463">
        <v>560000</v>
      </c>
      <c r="T463">
        <v>162500</v>
      </c>
      <c r="U463">
        <v>225000</v>
      </c>
      <c r="V463">
        <v>220000</v>
      </c>
      <c r="W463">
        <v>0</v>
      </c>
      <c r="X463">
        <v>0</v>
      </c>
      <c r="Y463">
        <v>11</v>
      </c>
      <c r="Z463">
        <v>0</v>
      </c>
      <c r="AA463">
        <v>0</v>
      </c>
      <c r="AB463">
        <v>0</v>
      </c>
      <c r="AC463">
        <v>0</v>
      </c>
      <c r="AD463">
        <v>0</v>
      </c>
      <c r="AE463">
        <v>0</v>
      </c>
      <c r="AF463">
        <v>0</v>
      </c>
      <c r="AG463">
        <v>0</v>
      </c>
    </row>
    <row r="464" spans="1:33">
      <c r="A464" s="73">
        <v>463</v>
      </c>
      <c r="B464" s="73" t="s">
        <v>2295</v>
      </c>
      <c r="C464" s="73" t="s">
        <v>2296</v>
      </c>
      <c r="D464" s="73" t="s">
        <v>990</v>
      </c>
      <c r="E464" s="73" t="s">
        <v>985</v>
      </c>
      <c r="F464">
        <v>6</v>
      </c>
      <c r="G464" s="73" t="s">
        <v>1806</v>
      </c>
      <c r="H464" s="73" t="s">
        <v>1675</v>
      </c>
      <c r="I464" s="73" t="s">
        <v>1670</v>
      </c>
      <c r="J464" s="73" t="s">
        <v>2297</v>
      </c>
      <c r="K464">
        <v>5</v>
      </c>
      <c r="L464">
        <v>0</v>
      </c>
      <c r="M464">
        <v>0</v>
      </c>
      <c r="N464">
        <v>0</v>
      </c>
      <c r="O464">
        <v>3</v>
      </c>
      <c r="P464">
        <v>3.6666666659999998</v>
      </c>
      <c r="Q464">
        <v>1.416666666</v>
      </c>
      <c r="R464">
        <v>280000</v>
      </c>
      <c r="S464">
        <v>620000</v>
      </c>
      <c r="T464">
        <v>196000</v>
      </c>
      <c r="U464">
        <v>252000</v>
      </c>
      <c r="V464">
        <v>310000</v>
      </c>
      <c r="W464">
        <v>0</v>
      </c>
      <c r="X464">
        <v>0</v>
      </c>
      <c r="Y464">
        <v>0</v>
      </c>
      <c r="Z464">
        <v>0</v>
      </c>
      <c r="AA464">
        <v>0</v>
      </c>
      <c r="AB464">
        <v>0</v>
      </c>
      <c r="AC464">
        <v>-1</v>
      </c>
      <c r="AD464">
        <v>0</v>
      </c>
      <c r="AE464">
        <v>6</v>
      </c>
      <c r="AF464">
        <v>0</v>
      </c>
      <c r="AG464">
        <v>0</v>
      </c>
    </row>
    <row r="465" spans="1:33">
      <c r="A465" s="73">
        <v>464</v>
      </c>
      <c r="B465" s="73" t="s">
        <v>2298</v>
      </c>
      <c r="C465" s="73" t="s">
        <v>2296</v>
      </c>
      <c r="D465" s="73" t="s">
        <v>990</v>
      </c>
      <c r="E465" s="73" t="s">
        <v>985</v>
      </c>
      <c r="F465">
        <v>6</v>
      </c>
      <c r="G465" s="73" t="s">
        <v>1683</v>
      </c>
      <c r="H465" s="73" t="s">
        <v>1675</v>
      </c>
      <c r="I465" s="73" t="s">
        <v>1670</v>
      </c>
      <c r="J465" s="73" t="s">
        <v>2297</v>
      </c>
      <c r="K465">
        <v>153</v>
      </c>
      <c r="L465">
        <v>153</v>
      </c>
      <c r="M465">
        <v>0</v>
      </c>
      <c r="N465">
        <v>153</v>
      </c>
      <c r="O465">
        <v>9</v>
      </c>
      <c r="P465">
        <v>7.3333333329999997</v>
      </c>
      <c r="Q465">
        <v>2.4166666659999998</v>
      </c>
      <c r="R465">
        <v>240000</v>
      </c>
      <c r="S465">
        <v>520000</v>
      </c>
      <c r="T465">
        <v>168000</v>
      </c>
      <c r="U465">
        <v>216000</v>
      </c>
      <c r="V465">
        <v>260000</v>
      </c>
      <c r="W465">
        <v>0</v>
      </c>
      <c r="X465">
        <v>0</v>
      </c>
      <c r="Y465">
        <v>153</v>
      </c>
      <c r="Z465">
        <v>0</v>
      </c>
      <c r="AA465">
        <v>0</v>
      </c>
      <c r="AB465">
        <v>0</v>
      </c>
      <c r="AC465">
        <v>0</v>
      </c>
      <c r="AD465">
        <v>0</v>
      </c>
      <c r="AE465">
        <v>0</v>
      </c>
      <c r="AF465">
        <v>0</v>
      </c>
      <c r="AG465">
        <v>0</v>
      </c>
    </row>
    <row r="466" spans="1:33">
      <c r="A466" s="73">
        <v>465</v>
      </c>
      <c r="B466" s="73" t="s">
        <v>2299</v>
      </c>
      <c r="C466" s="73" t="s">
        <v>2300</v>
      </c>
      <c r="D466" s="73" t="s">
        <v>990</v>
      </c>
      <c r="E466" s="73" t="s">
        <v>985</v>
      </c>
      <c r="F466">
        <v>6</v>
      </c>
      <c r="G466" s="73" t="s">
        <v>1758</v>
      </c>
      <c r="H466" s="73" t="s">
        <v>1675</v>
      </c>
      <c r="I466" s="73" t="s">
        <v>1670</v>
      </c>
      <c r="J466" s="73" t="s">
        <v>2301</v>
      </c>
      <c r="K466">
        <v>4</v>
      </c>
      <c r="L466">
        <v>4</v>
      </c>
      <c r="M466">
        <v>0</v>
      </c>
      <c r="N466">
        <v>4</v>
      </c>
      <c r="O466">
        <v>1</v>
      </c>
      <c r="P466">
        <v>2.3333333330000001</v>
      </c>
      <c r="Q466">
        <v>0.58333333300000001</v>
      </c>
      <c r="R466">
        <v>260000</v>
      </c>
      <c r="S466">
        <v>580000</v>
      </c>
      <c r="T466">
        <v>150000</v>
      </c>
      <c r="U466">
        <v>234000</v>
      </c>
      <c r="V466">
        <v>220000</v>
      </c>
      <c r="W466">
        <v>0</v>
      </c>
      <c r="X466">
        <v>0</v>
      </c>
      <c r="Y466">
        <v>4</v>
      </c>
      <c r="Z466">
        <v>0</v>
      </c>
      <c r="AA466">
        <v>0</v>
      </c>
      <c r="AB466">
        <v>0</v>
      </c>
      <c r="AC466">
        <v>0</v>
      </c>
      <c r="AD466">
        <v>0</v>
      </c>
      <c r="AE466">
        <v>0</v>
      </c>
      <c r="AF466">
        <v>0</v>
      </c>
      <c r="AG466">
        <v>0</v>
      </c>
    </row>
    <row r="467" spans="1:33">
      <c r="A467" s="73">
        <v>466</v>
      </c>
      <c r="B467" s="73" t="s">
        <v>2302</v>
      </c>
      <c r="C467" s="73" t="s">
        <v>2300</v>
      </c>
      <c r="D467" s="73" t="s">
        <v>990</v>
      </c>
      <c r="E467" s="73" t="s">
        <v>985</v>
      </c>
      <c r="F467">
        <v>6</v>
      </c>
      <c r="G467" s="73" t="s">
        <v>1702</v>
      </c>
      <c r="H467" s="73" t="s">
        <v>1675</v>
      </c>
      <c r="I467" s="73" t="s">
        <v>1670</v>
      </c>
      <c r="J467" s="73" t="s">
        <v>2301</v>
      </c>
      <c r="K467">
        <v>28</v>
      </c>
      <c r="L467">
        <v>28</v>
      </c>
      <c r="M467">
        <v>0</v>
      </c>
      <c r="N467">
        <v>28</v>
      </c>
      <c r="O467">
        <v>0</v>
      </c>
      <c r="P467">
        <v>1</v>
      </c>
      <c r="Q467">
        <v>0.5</v>
      </c>
      <c r="R467">
        <v>280000</v>
      </c>
      <c r="S467">
        <v>620000</v>
      </c>
      <c r="T467">
        <v>150000</v>
      </c>
      <c r="U467">
        <v>252000</v>
      </c>
      <c r="V467">
        <v>220000</v>
      </c>
      <c r="W467">
        <v>0</v>
      </c>
      <c r="X467">
        <v>0</v>
      </c>
      <c r="Y467">
        <v>28</v>
      </c>
      <c r="Z467">
        <v>0</v>
      </c>
      <c r="AA467">
        <v>0</v>
      </c>
      <c r="AB467">
        <v>0</v>
      </c>
      <c r="AC467">
        <v>0</v>
      </c>
      <c r="AD467">
        <v>0</v>
      </c>
      <c r="AE467">
        <v>0</v>
      </c>
      <c r="AF467">
        <v>0</v>
      </c>
      <c r="AG467">
        <v>0</v>
      </c>
    </row>
    <row r="468" spans="1:33">
      <c r="A468" s="73">
        <v>467</v>
      </c>
      <c r="B468" s="73" t="s">
        <v>2303</v>
      </c>
      <c r="C468" s="73" t="s">
        <v>2304</v>
      </c>
      <c r="D468" s="73" t="s">
        <v>990</v>
      </c>
      <c r="E468" s="73" t="s">
        <v>985</v>
      </c>
      <c r="F468">
        <v>3</v>
      </c>
      <c r="G468" s="73" t="s">
        <v>1668</v>
      </c>
      <c r="H468" s="73" t="s">
        <v>1687</v>
      </c>
      <c r="I468" s="73" t="s">
        <v>1670</v>
      </c>
      <c r="J468" s="73" t="s">
        <v>2305</v>
      </c>
      <c r="K468">
        <v>21</v>
      </c>
      <c r="L468">
        <v>21</v>
      </c>
      <c r="M468">
        <v>0</v>
      </c>
      <c r="N468">
        <v>21</v>
      </c>
      <c r="O468">
        <v>3</v>
      </c>
      <c r="P468">
        <v>1</v>
      </c>
      <c r="Q468">
        <v>0.25</v>
      </c>
      <c r="R468">
        <v>540000</v>
      </c>
      <c r="S468">
        <v>1200000</v>
      </c>
      <c r="T468">
        <v>459000</v>
      </c>
      <c r="U468">
        <v>459000</v>
      </c>
      <c r="V468">
        <v>600000</v>
      </c>
      <c r="W468">
        <v>0</v>
      </c>
      <c r="X468">
        <v>24</v>
      </c>
      <c r="Y468">
        <v>21</v>
      </c>
      <c r="Z468">
        <v>0</v>
      </c>
      <c r="AA468">
        <v>0</v>
      </c>
      <c r="AB468">
        <v>0</v>
      </c>
      <c r="AC468">
        <v>0</v>
      </c>
      <c r="AD468">
        <v>0</v>
      </c>
      <c r="AE468">
        <v>0</v>
      </c>
      <c r="AF468">
        <v>0</v>
      </c>
      <c r="AG468">
        <v>0</v>
      </c>
    </row>
    <row r="469" spans="1:33">
      <c r="A469" s="73">
        <v>468</v>
      </c>
      <c r="B469" s="73" t="s">
        <v>2306</v>
      </c>
      <c r="C469" s="73" t="s">
        <v>2307</v>
      </c>
      <c r="D469" s="73" t="s">
        <v>990</v>
      </c>
      <c r="E469" s="73" t="s">
        <v>985</v>
      </c>
      <c r="F469">
        <v>12</v>
      </c>
      <c r="G469" s="73" t="s">
        <v>1674</v>
      </c>
      <c r="H469" s="73" t="s">
        <v>1875</v>
      </c>
      <c r="I469" s="73" t="s">
        <v>1670</v>
      </c>
      <c r="J469" s="73" t="s">
        <v>2308</v>
      </c>
      <c r="K469">
        <v>435</v>
      </c>
      <c r="L469">
        <v>435</v>
      </c>
      <c r="M469">
        <v>3</v>
      </c>
      <c r="N469">
        <v>432</v>
      </c>
      <c r="O469">
        <v>0</v>
      </c>
      <c r="P469">
        <v>0</v>
      </c>
      <c r="Q469">
        <v>-0.16666666599999999</v>
      </c>
      <c r="R469">
        <v>44000</v>
      </c>
      <c r="S469">
        <v>98000</v>
      </c>
      <c r="T469">
        <v>16700</v>
      </c>
      <c r="U469">
        <v>37000</v>
      </c>
      <c r="V469">
        <v>22000</v>
      </c>
      <c r="W469">
        <v>0</v>
      </c>
      <c r="X469">
        <v>0</v>
      </c>
      <c r="Y469">
        <v>435</v>
      </c>
      <c r="Z469">
        <v>0</v>
      </c>
      <c r="AA469">
        <v>0</v>
      </c>
      <c r="AB469">
        <v>0</v>
      </c>
      <c r="AC469">
        <v>0</v>
      </c>
      <c r="AD469">
        <v>0</v>
      </c>
      <c r="AE469">
        <v>0</v>
      </c>
      <c r="AF469">
        <v>0</v>
      </c>
      <c r="AG469">
        <v>0</v>
      </c>
    </row>
    <row r="470" spans="1:33">
      <c r="A470" s="73">
        <v>469</v>
      </c>
      <c r="B470" s="73" t="s">
        <v>2309</v>
      </c>
      <c r="C470" s="73" t="s">
        <v>2310</v>
      </c>
      <c r="D470" s="73" t="s">
        <v>990</v>
      </c>
      <c r="E470" s="73" t="s">
        <v>985</v>
      </c>
      <c r="F470">
        <v>12</v>
      </c>
      <c r="G470" s="73" t="s">
        <v>1689</v>
      </c>
      <c r="H470" s="73" t="s">
        <v>2311</v>
      </c>
      <c r="I470" s="73" t="s">
        <v>1670</v>
      </c>
      <c r="J470" s="73" t="s">
        <v>2312</v>
      </c>
      <c r="K470">
        <v>3</v>
      </c>
      <c r="L470">
        <v>3</v>
      </c>
      <c r="M470">
        <v>0</v>
      </c>
      <c r="N470">
        <v>3</v>
      </c>
      <c r="O470">
        <v>0</v>
      </c>
      <c r="P470">
        <v>0</v>
      </c>
      <c r="Q470">
        <v>0</v>
      </c>
      <c r="R470">
        <v>68000</v>
      </c>
      <c r="S470">
        <v>150000</v>
      </c>
      <c r="T470">
        <v>0</v>
      </c>
      <c r="U470">
        <v>58000</v>
      </c>
      <c r="V470">
        <v>75000</v>
      </c>
      <c r="W470">
        <v>0</v>
      </c>
      <c r="X470">
        <v>0</v>
      </c>
      <c r="Y470">
        <v>3</v>
      </c>
      <c r="Z470">
        <v>0</v>
      </c>
      <c r="AA470">
        <v>0</v>
      </c>
      <c r="AB470">
        <v>0</v>
      </c>
      <c r="AC470">
        <v>0</v>
      </c>
      <c r="AD470">
        <v>0</v>
      </c>
      <c r="AE470">
        <v>0</v>
      </c>
      <c r="AF470">
        <v>0</v>
      </c>
      <c r="AG470">
        <v>0</v>
      </c>
    </row>
    <row r="471" spans="1:33">
      <c r="A471" s="73">
        <v>470</v>
      </c>
      <c r="B471" s="73" t="s">
        <v>2313</v>
      </c>
      <c r="C471" s="73" t="s">
        <v>2310</v>
      </c>
      <c r="D471" s="73" t="s">
        <v>990</v>
      </c>
      <c r="E471" s="73" t="s">
        <v>985</v>
      </c>
      <c r="F471">
        <v>12</v>
      </c>
      <c r="G471" s="73" t="s">
        <v>1668</v>
      </c>
      <c r="H471" s="73" t="s">
        <v>2311</v>
      </c>
      <c r="I471" s="73" t="s">
        <v>1670</v>
      </c>
      <c r="J471" s="73" t="s">
        <v>2312</v>
      </c>
      <c r="K471">
        <v>20</v>
      </c>
      <c r="L471">
        <v>20</v>
      </c>
      <c r="M471">
        <v>0</v>
      </c>
      <c r="N471">
        <v>20</v>
      </c>
      <c r="O471">
        <v>6</v>
      </c>
      <c r="P471">
        <v>9</v>
      </c>
      <c r="Q471">
        <v>4.8333333329999997</v>
      </c>
      <c r="R471">
        <v>77000</v>
      </c>
      <c r="S471">
        <v>170000</v>
      </c>
      <c r="T471">
        <v>0</v>
      </c>
      <c r="U471">
        <v>65500</v>
      </c>
      <c r="V471">
        <v>85000</v>
      </c>
      <c r="W471">
        <v>0</v>
      </c>
      <c r="X471">
        <v>0</v>
      </c>
      <c r="Y471">
        <v>20</v>
      </c>
      <c r="Z471">
        <v>0</v>
      </c>
      <c r="AA471">
        <v>0</v>
      </c>
      <c r="AB471">
        <v>0</v>
      </c>
      <c r="AC471">
        <v>0</v>
      </c>
      <c r="AD471">
        <v>0</v>
      </c>
      <c r="AE471">
        <v>0</v>
      </c>
      <c r="AF471">
        <v>0</v>
      </c>
      <c r="AG471">
        <v>0</v>
      </c>
    </row>
    <row r="472" spans="1:33">
      <c r="A472" s="73">
        <v>471</v>
      </c>
      <c r="B472" s="73" t="s">
        <v>2314</v>
      </c>
      <c r="C472" s="73" t="s">
        <v>2315</v>
      </c>
      <c r="D472" s="73" t="s">
        <v>990</v>
      </c>
      <c r="E472" s="73" t="s">
        <v>985</v>
      </c>
      <c r="F472">
        <v>12</v>
      </c>
      <c r="G472" s="73" t="s">
        <v>1758</v>
      </c>
      <c r="H472" s="73" t="s">
        <v>1865</v>
      </c>
      <c r="I472" s="73" t="s">
        <v>1670</v>
      </c>
      <c r="J472" s="73" t="s">
        <v>2316</v>
      </c>
      <c r="K472">
        <v>1</v>
      </c>
      <c r="L472">
        <v>1</v>
      </c>
      <c r="M472">
        <v>0</v>
      </c>
      <c r="N472">
        <v>1</v>
      </c>
      <c r="O472">
        <v>0</v>
      </c>
      <c r="P472">
        <v>0</v>
      </c>
      <c r="Q472">
        <v>0</v>
      </c>
      <c r="R472">
        <v>110000</v>
      </c>
      <c r="S472">
        <v>260000</v>
      </c>
      <c r="T472">
        <v>0</v>
      </c>
      <c r="U472">
        <v>99000</v>
      </c>
      <c r="V472">
        <v>130000</v>
      </c>
      <c r="W472">
        <v>0</v>
      </c>
      <c r="X472">
        <v>0</v>
      </c>
      <c r="Y472">
        <v>1</v>
      </c>
      <c r="Z472">
        <v>0</v>
      </c>
      <c r="AA472">
        <v>0</v>
      </c>
      <c r="AB472">
        <v>0</v>
      </c>
      <c r="AC472">
        <v>0</v>
      </c>
      <c r="AD472">
        <v>0</v>
      </c>
      <c r="AE472">
        <v>0</v>
      </c>
      <c r="AF472">
        <v>0</v>
      </c>
      <c r="AG472">
        <v>0</v>
      </c>
    </row>
    <row r="473" spans="1:33">
      <c r="A473" s="73">
        <v>472</v>
      </c>
      <c r="B473" s="73" t="s">
        <v>2317</v>
      </c>
      <c r="C473" s="73" t="s">
        <v>2318</v>
      </c>
      <c r="D473" s="73" t="s">
        <v>981</v>
      </c>
      <c r="E473" s="73" t="s">
        <v>982</v>
      </c>
      <c r="F473">
        <v>1</v>
      </c>
      <c r="G473" s="73"/>
      <c r="H473" s="73"/>
      <c r="I473" s="73" t="s">
        <v>1781</v>
      </c>
      <c r="J473" s="73"/>
      <c r="K473">
        <v>4</v>
      </c>
      <c r="L473">
        <v>0</v>
      </c>
      <c r="M473">
        <v>4</v>
      </c>
      <c r="N473">
        <v>-4</v>
      </c>
      <c r="O473">
        <v>0</v>
      </c>
      <c r="P473">
        <v>0</v>
      </c>
      <c r="Q473">
        <v>0</v>
      </c>
      <c r="R473">
        <v>0</v>
      </c>
      <c r="S473">
        <v>0</v>
      </c>
      <c r="T473">
        <v>0</v>
      </c>
      <c r="U473">
        <v>0</v>
      </c>
      <c r="V473">
        <v>0</v>
      </c>
      <c r="W473">
        <v>0</v>
      </c>
      <c r="X473">
        <v>0</v>
      </c>
      <c r="Y473">
        <v>0</v>
      </c>
      <c r="Z473">
        <v>0</v>
      </c>
      <c r="AA473">
        <v>0</v>
      </c>
      <c r="AB473">
        <v>0</v>
      </c>
      <c r="AC473">
        <v>4</v>
      </c>
      <c r="AD473">
        <v>0</v>
      </c>
      <c r="AE473">
        <v>0</v>
      </c>
      <c r="AF473">
        <v>0</v>
      </c>
      <c r="AG473">
        <v>0</v>
      </c>
    </row>
    <row r="474" spans="1:33">
      <c r="A474" s="73">
        <v>473</v>
      </c>
      <c r="B474" s="73" t="s">
        <v>1187</v>
      </c>
      <c r="C474" s="73" t="s">
        <v>1188</v>
      </c>
      <c r="D474" s="73" t="s">
        <v>990</v>
      </c>
      <c r="E474" s="73" t="s">
        <v>985</v>
      </c>
      <c r="F474">
        <v>6</v>
      </c>
      <c r="G474" s="73" t="s">
        <v>1779</v>
      </c>
      <c r="H474" s="73" t="s">
        <v>1791</v>
      </c>
      <c r="I474" s="73" t="s">
        <v>1781</v>
      </c>
      <c r="J474" s="73" t="s">
        <v>1494</v>
      </c>
      <c r="K474">
        <v>1173</v>
      </c>
      <c r="L474">
        <v>1169</v>
      </c>
      <c r="M474">
        <v>21</v>
      </c>
      <c r="N474">
        <v>1148</v>
      </c>
      <c r="O474">
        <v>1706</v>
      </c>
      <c r="P474">
        <v>1169.3333333329999</v>
      </c>
      <c r="Q474">
        <v>497.91666666600003</v>
      </c>
      <c r="R474">
        <v>65000</v>
      </c>
      <c r="S474">
        <v>144000</v>
      </c>
      <c r="T474">
        <v>0</v>
      </c>
      <c r="U474">
        <v>55300</v>
      </c>
      <c r="V474">
        <v>72000</v>
      </c>
      <c r="W474">
        <v>0</v>
      </c>
      <c r="X474">
        <v>2484</v>
      </c>
      <c r="Y474">
        <v>1169</v>
      </c>
      <c r="Z474">
        <v>3</v>
      </c>
      <c r="AA474">
        <v>0</v>
      </c>
      <c r="AB474">
        <v>0</v>
      </c>
      <c r="AC474">
        <v>0</v>
      </c>
      <c r="AD474">
        <v>0</v>
      </c>
      <c r="AE474">
        <v>0</v>
      </c>
      <c r="AF474">
        <v>1</v>
      </c>
      <c r="AG474">
        <v>0</v>
      </c>
    </row>
    <row r="475" spans="1:33">
      <c r="A475" s="73">
        <v>474</v>
      </c>
      <c r="B475" s="73" t="s">
        <v>1190</v>
      </c>
      <c r="C475" s="73" t="s">
        <v>1191</v>
      </c>
      <c r="D475" s="73" t="s">
        <v>990</v>
      </c>
      <c r="E475" s="73" t="s">
        <v>985</v>
      </c>
      <c r="F475">
        <v>6</v>
      </c>
      <c r="G475" s="73" t="s">
        <v>1779</v>
      </c>
      <c r="H475" s="73" t="s">
        <v>1791</v>
      </c>
      <c r="I475" s="73" t="s">
        <v>1781</v>
      </c>
      <c r="J475" s="73" t="s">
        <v>1495</v>
      </c>
      <c r="K475">
        <v>73</v>
      </c>
      <c r="L475">
        <v>58</v>
      </c>
      <c r="M475">
        <v>3</v>
      </c>
      <c r="N475">
        <v>55</v>
      </c>
      <c r="O475">
        <v>618</v>
      </c>
      <c r="P475">
        <v>404.66666666600003</v>
      </c>
      <c r="Q475">
        <v>185.916666666</v>
      </c>
      <c r="R475">
        <v>127000</v>
      </c>
      <c r="S475">
        <v>280000</v>
      </c>
      <c r="T475">
        <v>0</v>
      </c>
      <c r="U475">
        <v>114000</v>
      </c>
      <c r="V475">
        <v>140000</v>
      </c>
      <c r="W475">
        <v>0</v>
      </c>
      <c r="X475">
        <v>2340</v>
      </c>
      <c r="Y475">
        <v>58</v>
      </c>
      <c r="Z475">
        <v>1</v>
      </c>
      <c r="AA475">
        <v>0</v>
      </c>
      <c r="AB475">
        <v>0</v>
      </c>
      <c r="AC475">
        <v>11</v>
      </c>
      <c r="AD475">
        <v>0</v>
      </c>
      <c r="AE475">
        <v>0</v>
      </c>
      <c r="AF475">
        <v>3</v>
      </c>
      <c r="AG475">
        <v>0</v>
      </c>
    </row>
    <row r="476" spans="1:33">
      <c r="A476" s="73">
        <v>475</v>
      </c>
      <c r="B476" s="73" t="s">
        <v>2319</v>
      </c>
      <c r="C476" s="73" t="s">
        <v>2320</v>
      </c>
      <c r="D476" s="73" t="s">
        <v>1189</v>
      </c>
      <c r="E476" s="73" t="s">
        <v>985</v>
      </c>
      <c r="F476">
        <v>12</v>
      </c>
      <c r="G476" s="73" t="s">
        <v>1779</v>
      </c>
      <c r="H476" s="73" t="s">
        <v>1791</v>
      </c>
      <c r="I476" s="73" t="s">
        <v>1781</v>
      </c>
      <c r="J476" s="73" t="s">
        <v>2321</v>
      </c>
      <c r="K476">
        <v>69</v>
      </c>
      <c r="L476">
        <v>69</v>
      </c>
      <c r="M476">
        <v>3</v>
      </c>
      <c r="N476">
        <v>66</v>
      </c>
      <c r="O476">
        <v>12</v>
      </c>
      <c r="P476">
        <v>9</v>
      </c>
      <c r="Q476">
        <v>3.75</v>
      </c>
      <c r="R476">
        <v>50000</v>
      </c>
      <c r="S476">
        <v>110000</v>
      </c>
      <c r="T476">
        <v>0</v>
      </c>
      <c r="U476">
        <v>43000</v>
      </c>
      <c r="V476">
        <v>55000</v>
      </c>
      <c r="W476">
        <v>0</v>
      </c>
      <c r="X476">
        <v>0</v>
      </c>
      <c r="Y476">
        <v>69</v>
      </c>
      <c r="Z476">
        <v>0</v>
      </c>
      <c r="AA476">
        <v>0</v>
      </c>
      <c r="AB476">
        <v>0</v>
      </c>
      <c r="AC476">
        <v>0</v>
      </c>
      <c r="AD476">
        <v>0</v>
      </c>
      <c r="AE476">
        <v>0</v>
      </c>
      <c r="AF476">
        <v>0</v>
      </c>
      <c r="AG476">
        <v>0</v>
      </c>
    </row>
    <row r="477" spans="1:33">
      <c r="A477" s="73">
        <v>476</v>
      </c>
      <c r="B477" s="73" t="s">
        <v>2322</v>
      </c>
      <c r="C477" s="73" t="s">
        <v>2323</v>
      </c>
      <c r="D477" s="73" t="s">
        <v>2324</v>
      </c>
      <c r="E477" s="73" t="s">
        <v>985</v>
      </c>
      <c r="F477">
        <v>1</v>
      </c>
      <c r="G477" s="73" t="s">
        <v>1779</v>
      </c>
      <c r="H477" s="73" t="s">
        <v>1791</v>
      </c>
      <c r="I477" s="73" t="s">
        <v>1781</v>
      </c>
      <c r="J477" s="73" t="s">
        <v>2325</v>
      </c>
      <c r="K477">
        <v>0</v>
      </c>
      <c r="L477">
        <v>0</v>
      </c>
      <c r="M477">
        <v>0</v>
      </c>
      <c r="N477">
        <v>0</v>
      </c>
      <c r="O477">
        <v>0</v>
      </c>
      <c r="P477">
        <v>0</v>
      </c>
      <c r="Q477">
        <v>0</v>
      </c>
      <c r="R477">
        <v>0</v>
      </c>
      <c r="S477">
        <v>0</v>
      </c>
      <c r="T477">
        <v>0</v>
      </c>
      <c r="U477">
        <v>0</v>
      </c>
      <c r="V477">
        <v>0</v>
      </c>
      <c r="W477">
        <v>0</v>
      </c>
      <c r="X477">
        <v>2</v>
      </c>
      <c r="Y477">
        <v>0</v>
      </c>
      <c r="Z477">
        <v>0</v>
      </c>
      <c r="AA477">
        <v>0</v>
      </c>
      <c r="AB477">
        <v>0</v>
      </c>
      <c r="AC477">
        <v>0</v>
      </c>
      <c r="AD477">
        <v>0</v>
      </c>
      <c r="AE477">
        <v>0</v>
      </c>
      <c r="AF477">
        <v>0</v>
      </c>
      <c r="AG477">
        <v>0</v>
      </c>
    </row>
    <row r="478" spans="1:33">
      <c r="A478" s="73">
        <v>477</v>
      </c>
      <c r="B478" s="73" t="s">
        <v>1192</v>
      </c>
      <c r="C478" s="73" t="s">
        <v>1193</v>
      </c>
      <c r="D478" s="73" t="s">
        <v>990</v>
      </c>
      <c r="E478" s="73" t="s">
        <v>985</v>
      </c>
      <c r="F478">
        <v>6</v>
      </c>
      <c r="G478" s="73" t="s">
        <v>1779</v>
      </c>
      <c r="H478" s="73" t="s">
        <v>1791</v>
      </c>
      <c r="I478" s="73" t="s">
        <v>1781</v>
      </c>
      <c r="J478" s="73" t="s">
        <v>1496</v>
      </c>
      <c r="K478">
        <v>165</v>
      </c>
      <c r="L478">
        <v>165</v>
      </c>
      <c r="M478">
        <v>3</v>
      </c>
      <c r="N478">
        <v>162</v>
      </c>
      <c r="O478">
        <v>50</v>
      </c>
      <c r="P478">
        <v>62.333333332999999</v>
      </c>
      <c r="Q478">
        <v>27.416666666000001</v>
      </c>
      <c r="R478">
        <v>230000</v>
      </c>
      <c r="S478">
        <v>520000</v>
      </c>
      <c r="T478">
        <v>0</v>
      </c>
      <c r="U478">
        <v>207000</v>
      </c>
      <c r="V478">
        <v>260000</v>
      </c>
      <c r="W478">
        <v>-180</v>
      </c>
      <c r="X478">
        <v>192</v>
      </c>
      <c r="Y478">
        <v>165</v>
      </c>
      <c r="Z478">
        <v>0</v>
      </c>
      <c r="AA478">
        <v>0</v>
      </c>
      <c r="AB478">
        <v>0</v>
      </c>
      <c r="AC478">
        <v>0</v>
      </c>
      <c r="AD478">
        <v>0</v>
      </c>
      <c r="AE478">
        <v>0</v>
      </c>
      <c r="AF478">
        <v>0</v>
      </c>
      <c r="AG478">
        <v>0</v>
      </c>
    </row>
    <row r="479" spans="1:33">
      <c r="A479" s="73">
        <v>478</v>
      </c>
      <c r="B479" s="73" t="s">
        <v>1194</v>
      </c>
      <c r="C479" s="73" t="s">
        <v>1195</v>
      </c>
      <c r="D479" s="73" t="s">
        <v>990</v>
      </c>
      <c r="E479" s="73" t="s">
        <v>985</v>
      </c>
      <c r="F479">
        <v>6</v>
      </c>
      <c r="G479" s="73" t="s">
        <v>1779</v>
      </c>
      <c r="H479" s="73" t="s">
        <v>1791</v>
      </c>
      <c r="I479" s="73" t="s">
        <v>1781</v>
      </c>
      <c r="J479" s="73" t="s">
        <v>1497</v>
      </c>
      <c r="K479">
        <v>21</v>
      </c>
      <c r="L479">
        <v>20</v>
      </c>
      <c r="M479">
        <v>0</v>
      </c>
      <c r="N479">
        <v>20</v>
      </c>
      <c r="O479">
        <v>8</v>
      </c>
      <c r="P479">
        <v>20.333333332999999</v>
      </c>
      <c r="Q479">
        <v>8.25</v>
      </c>
      <c r="R479">
        <v>400000</v>
      </c>
      <c r="S479">
        <v>900000</v>
      </c>
      <c r="T479">
        <v>280000</v>
      </c>
      <c r="U479">
        <v>360000</v>
      </c>
      <c r="V479">
        <v>450000</v>
      </c>
      <c r="W479">
        <v>-44</v>
      </c>
      <c r="X479">
        <v>90</v>
      </c>
      <c r="Y479">
        <v>20</v>
      </c>
      <c r="Z479">
        <v>0</v>
      </c>
      <c r="AA479">
        <v>0</v>
      </c>
      <c r="AB479">
        <v>0</v>
      </c>
      <c r="AC479">
        <v>0</v>
      </c>
      <c r="AD479">
        <v>0</v>
      </c>
      <c r="AE479">
        <v>0</v>
      </c>
      <c r="AF479">
        <v>1</v>
      </c>
      <c r="AG479">
        <v>0</v>
      </c>
    </row>
    <row r="480" spans="1:33">
      <c r="A480" s="73">
        <v>479</v>
      </c>
      <c r="B480" s="73" t="s">
        <v>1196</v>
      </c>
      <c r="C480" s="73" t="s">
        <v>1197</v>
      </c>
      <c r="D480" s="73" t="s">
        <v>990</v>
      </c>
      <c r="E480" s="73" t="s">
        <v>985</v>
      </c>
      <c r="F480">
        <v>4</v>
      </c>
      <c r="G480" s="73" t="s">
        <v>1779</v>
      </c>
      <c r="H480" s="73" t="s">
        <v>2326</v>
      </c>
      <c r="I480" s="73" t="s">
        <v>1781</v>
      </c>
      <c r="J480" s="73" t="s">
        <v>1498</v>
      </c>
      <c r="K480">
        <v>11</v>
      </c>
      <c r="L480">
        <v>3</v>
      </c>
      <c r="M480">
        <v>3</v>
      </c>
      <c r="N480">
        <v>0</v>
      </c>
      <c r="O480">
        <v>1</v>
      </c>
      <c r="P480">
        <v>1.3333333329999999</v>
      </c>
      <c r="Q480">
        <v>2.4166666659999998</v>
      </c>
      <c r="R480">
        <v>800000</v>
      </c>
      <c r="S480">
        <v>1760000</v>
      </c>
      <c r="T480">
        <v>0</v>
      </c>
      <c r="U480">
        <v>720000</v>
      </c>
      <c r="V480">
        <v>880000</v>
      </c>
      <c r="W480">
        <v>0</v>
      </c>
      <c r="X480">
        <v>40</v>
      </c>
      <c r="Y480">
        <v>3</v>
      </c>
      <c r="Z480">
        <v>0</v>
      </c>
      <c r="AA480">
        <v>0</v>
      </c>
      <c r="AB480">
        <v>0</v>
      </c>
      <c r="AC480">
        <v>0</v>
      </c>
      <c r="AD480">
        <v>8</v>
      </c>
      <c r="AE480">
        <v>0</v>
      </c>
      <c r="AF480">
        <v>0</v>
      </c>
      <c r="AG480">
        <v>0</v>
      </c>
    </row>
    <row r="481" spans="1:33">
      <c r="A481" s="73">
        <v>480</v>
      </c>
      <c r="B481" s="73" t="s">
        <v>2327</v>
      </c>
      <c r="C481" s="73" t="s">
        <v>2328</v>
      </c>
      <c r="D481" s="73" t="s">
        <v>990</v>
      </c>
      <c r="E481" s="73" t="s">
        <v>985</v>
      </c>
      <c r="F481">
        <v>4</v>
      </c>
      <c r="G481" s="73" t="s">
        <v>1779</v>
      </c>
      <c r="H481" s="73" t="s">
        <v>2329</v>
      </c>
      <c r="I481" s="73" t="s">
        <v>1781</v>
      </c>
      <c r="J481" s="73" t="s">
        <v>2330</v>
      </c>
      <c r="K481">
        <v>6</v>
      </c>
      <c r="L481">
        <v>0</v>
      </c>
      <c r="M481">
        <v>0</v>
      </c>
      <c r="N481">
        <v>0</v>
      </c>
      <c r="O481">
        <v>0</v>
      </c>
      <c r="P481">
        <v>0.33333333300000001</v>
      </c>
      <c r="Q481">
        <v>0.16666666599999999</v>
      </c>
      <c r="R481">
        <v>3200000</v>
      </c>
      <c r="S481">
        <v>7400000</v>
      </c>
      <c r="T481">
        <v>2880000</v>
      </c>
      <c r="U481">
        <v>2880000</v>
      </c>
      <c r="V481">
        <v>3700000</v>
      </c>
      <c r="W481">
        <v>0</v>
      </c>
      <c r="X481">
        <v>0</v>
      </c>
      <c r="Y481">
        <v>0</v>
      </c>
      <c r="Z481">
        <v>1</v>
      </c>
      <c r="AA481">
        <v>0</v>
      </c>
      <c r="AB481">
        <v>0</v>
      </c>
      <c r="AC481">
        <v>0</v>
      </c>
      <c r="AD481">
        <v>3</v>
      </c>
      <c r="AE481">
        <v>2</v>
      </c>
      <c r="AF481">
        <v>0</v>
      </c>
      <c r="AG481">
        <v>0</v>
      </c>
    </row>
    <row r="482" spans="1:33">
      <c r="A482" s="73">
        <v>481</v>
      </c>
      <c r="B482" s="73" t="s">
        <v>2331</v>
      </c>
      <c r="C482" s="73" t="s">
        <v>2332</v>
      </c>
      <c r="D482" s="73" t="s">
        <v>990</v>
      </c>
      <c r="E482" s="73" t="s">
        <v>985</v>
      </c>
      <c r="F482">
        <v>6</v>
      </c>
      <c r="G482" s="73" t="s">
        <v>1779</v>
      </c>
      <c r="H482" s="73" t="s">
        <v>1791</v>
      </c>
      <c r="I482" s="73" t="s">
        <v>1781</v>
      </c>
      <c r="J482" s="73" t="s">
        <v>2333</v>
      </c>
      <c r="K482">
        <v>413</v>
      </c>
      <c r="L482">
        <v>-1</v>
      </c>
      <c r="M482">
        <v>3</v>
      </c>
      <c r="N482">
        <v>-4</v>
      </c>
      <c r="O482">
        <v>610</v>
      </c>
      <c r="P482">
        <v>365.33333333299998</v>
      </c>
      <c r="Q482">
        <v>99.25</v>
      </c>
      <c r="R482">
        <v>38000</v>
      </c>
      <c r="S482">
        <v>84000</v>
      </c>
      <c r="T482">
        <v>19000</v>
      </c>
      <c r="U482">
        <v>32300</v>
      </c>
      <c r="V482">
        <v>29000</v>
      </c>
      <c r="W482">
        <v>0</v>
      </c>
      <c r="X482">
        <v>0</v>
      </c>
      <c r="Y482">
        <v>-1</v>
      </c>
      <c r="Z482">
        <v>0</v>
      </c>
      <c r="AA482">
        <v>0</v>
      </c>
      <c r="AB482">
        <v>0</v>
      </c>
      <c r="AC482">
        <v>0</v>
      </c>
      <c r="AD482">
        <v>0</v>
      </c>
      <c r="AE482">
        <v>414</v>
      </c>
      <c r="AF482">
        <v>0</v>
      </c>
      <c r="AG482">
        <v>0</v>
      </c>
    </row>
    <row r="483" spans="1:33">
      <c r="A483" s="73">
        <v>482</v>
      </c>
      <c r="B483" s="73" t="s">
        <v>1198</v>
      </c>
      <c r="C483" s="73" t="s">
        <v>1199</v>
      </c>
      <c r="D483" s="73" t="s">
        <v>990</v>
      </c>
      <c r="E483" s="73" t="s">
        <v>985</v>
      </c>
      <c r="F483">
        <v>6</v>
      </c>
      <c r="G483" s="73" t="s">
        <v>1779</v>
      </c>
      <c r="H483" s="73" t="s">
        <v>1791</v>
      </c>
      <c r="I483" s="73" t="s">
        <v>1781</v>
      </c>
      <c r="J483" s="73" t="s">
        <v>1499</v>
      </c>
      <c r="K483">
        <v>571</v>
      </c>
      <c r="L483">
        <v>570</v>
      </c>
      <c r="M483">
        <v>15</v>
      </c>
      <c r="N483">
        <v>555</v>
      </c>
      <c r="O483">
        <v>826</v>
      </c>
      <c r="P483">
        <v>496</v>
      </c>
      <c r="Q483">
        <v>207.416666666</v>
      </c>
      <c r="R483">
        <v>41000</v>
      </c>
      <c r="S483">
        <v>92000</v>
      </c>
      <c r="T483">
        <v>0</v>
      </c>
      <c r="U483">
        <v>34900</v>
      </c>
      <c r="V483">
        <v>46000</v>
      </c>
      <c r="W483">
        <v>0</v>
      </c>
      <c r="X483">
        <v>600</v>
      </c>
      <c r="Y483">
        <v>570</v>
      </c>
      <c r="Z483">
        <v>0</v>
      </c>
      <c r="AA483">
        <v>0</v>
      </c>
      <c r="AB483">
        <v>0</v>
      </c>
      <c r="AC483">
        <v>0</v>
      </c>
      <c r="AD483">
        <v>0</v>
      </c>
      <c r="AE483">
        <v>0</v>
      </c>
      <c r="AF483">
        <v>1</v>
      </c>
      <c r="AG483">
        <v>0</v>
      </c>
    </row>
    <row r="484" spans="1:33">
      <c r="A484" s="73">
        <v>483</v>
      </c>
      <c r="B484" s="73" t="s">
        <v>2334</v>
      </c>
      <c r="C484" s="73" t="s">
        <v>2335</v>
      </c>
      <c r="D484" s="73" t="s">
        <v>990</v>
      </c>
      <c r="E484" s="73" t="s">
        <v>985</v>
      </c>
      <c r="F484">
        <v>6</v>
      </c>
      <c r="G484" s="73" t="s">
        <v>2336</v>
      </c>
      <c r="H484" s="73" t="s">
        <v>1791</v>
      </c>
      <c r="I484" s="73" t="s">
        <v>1781</v>
      </c>
      <c r="J484" s="73" t="s">
        <v>2337</v>
      </c>
      <c r="K484">
        <v>1</v>
      </c>
      <c r="L484">
        <v>1</v>
      </c>
      <c r="M484">
        <v>0</v>
      </c>
      <c r="N484">
        <v>1</v>
      </c>
      <c r="O484">
        <v>0</v>
      </c>
      <c r="P484">
        <v>0</v>
      </c>
      <c r="Q484">
        <v>0</v>
      </c>
      <c r="R484">
        <v>39000</v>
      </c>
      <c r="S484">
        <v>66000</v>
      </c>
      <c r="T484">
        <v>0</v>
      </c>
      <c r="U484">
        <v>33200</v>
      </c>
      <c r="V484">
        <v>39000</v>
      </c>
      <c r="W484">
        <v>0</v>
      </c>
      <c r="X484">
        <v>0</v>
      </c>
      <c r="Y484">
        <v>1</v>
      </c>
      <c r="Z484">
        <v>0</v>
      </c>
      <c r="AA484">
        <v>0</v>
      </c>
      <c r="AB484">
        <v>0</v>
      </c>
      <c r="AC484">
        <v>0</v>
      </c>
      <c r="AD484">
        <v>0</v>
      </c>
      <c r="AE484">
        <v>0</v>
      </c>
      <c r="AF484">
        <v>0</v>
      </c>
      <c r="AG484">
        <v>0</v>
      </c>
    </row>
    <row r="485" spans="1:33">
      <c r="A485" s="73">
        <v>484</v>
      </c>
      <c r="B485" s="73" t="s">
        <v>2338</v>
      </c>
      <c r="C485" s="73" t="s">
        <v>1200</v>
      </c>
      <c r="D485" s="73" t="s">
        <v>990</v>
      </c>
      <c r="E485" s="73" t="s">
        <v>985</v>
      </c>
      <c r="F485">
        <v>6</v>
      </c>
      <c r="G485" s="73" t="s">
        <v>1858</v>
      </c>
      <c r="H485" s="73" t="s">
        <v>1791</v>
      </c>
      <c r="I485" s="73" t="s">
        <v>1781</v>
      </c>
      <c r="J485" s="73" t="s">
        <v>2337</v>
      </c>
      <c r="K485">
        <v>2</v>
      </c>
      <c r="L485">
        <v>2</v>
      </c>
      <c r="M485">
        <v>0</v>
      </c>
      <c r="N485">
        <v>2</v>
      </c>
      <c r="O485">
        <v>0</v>
      </c>
      <c r="P485">
        <v>0</v>
      </c>
      <c r="Q485">
        <v>0</v>
      </c>
      <c r="R485">
        <v>39000</v>
      </c>
      <c r="S485">
        <v>66000</v>
      </c>
      <c r="T485">
        <v>0</v>
      </c>
      <c r="U485">
        <v>33200</v>
      </c>
      <c r="V485">
        <v>0</v>
      </c>
      <c r="W485">
        <v>0</v>
      </c>
      <c r="X485">
        <v>0</v>
      </c>
      <c r="Y485">
        <v>2</v>
      </c>
      <c r="Z485">
        <v>0</v>
      </c>
      <c r="AA485">
        <v>0</v>
      </c>
      <c r="AB485">
        <v>0</v>
      </c>
      <c r="AC485">
        <v>0</v>
      </c>
      <c r="AD485">
        <v>0</v>
      </c>
      <c r="AE485">
        <v>0</v>
      </c>
      <c r="AF485">
        <v>0</v>
      </c>
      <c r="AG485">
        <v>0</v>
      </c>
    </row>
    <row r="486" spans="1:33">
      <c r="A486" s="73">
        <v>485</v>
      </c>
      <c r="B486" s="73" t="s">
        <v>2339</v>
      </c>
      <c r="C486" s="73" t="s">
        <v>1200</v>
      </c>
      <c r="D486" s="73" t="s">
        <v>990</v>
      </c>
      <c r="E486" s="73" t="s">
        <v>985</v>
      </c>
      <c r="F486">
        <v>6</v>
      </c>
      <c r="G486" s="73" t="s">
        <v>1806</v>
      </c>
      <c r="H486" s="73" t="s">
        <v>1791</v>
      </c>
      <c r="I486" s="73" t="s">
        <v>1781</v>
      </c>
      <c r="J486" s="73" t="s">
        <v>2337</v>
      </c>
      <c r="K486">
        <v>2</v>
      </c>
      <c r="L486">
        <v>2</v>
      </c>
      <c r="M486">
        <v>0</v>
      </c>
      <c r="N486">
        <v>2</v>
      </c>
      <c r="O486">
        <v>0</v>
      </c>
      <c r="P486">
        <v>0</v>
      </c>
      <c r="Q486">
        <v>0</v>
      </c>
      <c r="R486">
        <v>39000</v>
      </c>
      <c r="S486">
        <v>66000</v>
      </c>
      <c r="T486">
        <v>0</v>
      </c>
      <c r="U486">
        <v>33200</v>
      </c>
      <c r="V486">
        <v>0</v>
      </c>
      <c r="W486">
        <v>0</v>
      </c>
      <c r="X486">
        <v>0</v>
      </c>
      <c r="Y486">
        <v>2</v>
      </c>
      <c r="Z486">
        <v>0</v>
      </c>
      <c r="AA486">
        <v>0</v>
      </c>
      <c r="AB486">
        <v>0</v>
      </c>
      <c r="AC486">
        <v>0</v>
      </c>
      <c r="AD486">
        <v>0</v>
      </c>
      <c r="AE486">
        <v>0</v>
      </c>
      <c r="AF486">
        <v>0</v>
      </c>
      <c r="AG486">
        <v>0</v>
      </c>
    </row>
    <row r="487" spans="1:33">
      <c r="A487" s="73">
        <v>486</v>
      </c>
      <c r="B487" s="73" t="s">
        <v>2340</v>
      </c>
      <c r="C487" s="73" t="s">
        <v>1200</v>
      </c>
      <c r="D487" s="73" t="s">
        <v>990</v>
      </c>
      <c r="E487" s="73" t="s">
        <v>985</v>
      </c>
      <c r="F487">
        <v>6</v>
      </c>
      <c r="G487" s="73" t="s">
        <v>1702</v>
      </c>
      <c r="H487" s="73" t="s">
        <v>1791</v>
      </c>
      <c r="I487" s="73" t="s">
        <v>1781</v>
      </c>
      <c r="J487" s="73" t="s">
        <v>1500</v>
      </c>
      <c r="K487">
        <v>2</v>
      </c>
      <c r="L487">
        <v>2</v>
      </c>
      <c r="M487">
        <v>0</v>
      </c>
      <c r="N487">
        <v>2</v>
      </c>
      <c r="O487">
        <v>0</v>
      </c>
      <c r="P487">
        <v>0</v>
      </c>
      <c r="Q487">
        <v>0</v>
      </c>
      <c r="R487">
        <v>42000</v>
      </c>
      <c r="S487">
        <v>94000</v>
      </c>
      <c r="T487">
        <v>0</v>
      </c>
      <c r="U487">
        <v>35700</v>
      </c>
      <c r="V487">
        <v>47000</v>
      </c>
      <c r="W487">
        <v>0</v>
      </c>
      <c r="X487">
        <v>0</v>
      </c>
      <c r="Y487">
        <v>2</v>
      </c>
      <c r="Z487">
        <v>0</v>
      </c>
      <c r="AA487">
        <v>0</v>
      </c>
      <c r="AB487">
        <v>0</v>
      </c>
      <c r="AC487">
        <v>0</v>
      </c>
      <c r="AD487">
        <v>0</v>
      </c>
      <c r="AE487">
        <v>0</v>
      </c>
      <c r="AF487">
        <v>0</v>
      </c>
      <c r="AG487">
        <v>0</v>
      </c>
    </row>
    <row r="488" spans="1:33">
      <c r="A488" s="73">
        <v>487</v>
      </c>
      <c r="B488" s="73" t="s">
        <v>2341</v>
      </c>
      <c r="C488" s="73" t="s">
        <v>1200</v>
      </c>
      <c r="D488" s="73" t="s">
        <v>990</v>
      </c>
      <c r="E488" s="73" t="s">
        <v>985</v>
      </c>
      <c r="F488">
        <v>6</v>
      </c>
      <c r="G488" s="73" t="s">
        <v>1683</v>
      </c>
      <c r="H488" s="73" t="s">
        <v>1791</v>
      </c>
      <c r="I488" s="73" t="s">
        <v>1781</v>
      </c>
      <c r="J488" s="73" t="s">
        <v>1500</v>
      </c>
      <c r="K488">
        <v>1</v>
      </c>
      <c r="L488">
        <v>1</v>
      </c>
      <c r="M488">
        <v>0</v>
      </c>
      <c r="N488">
        <v>1</v>
      </c>
      <c r="O488">
        <v>0</v>
      </c>
      <c r="P488">
        <v>0</v>
      </c>
      <c r="Q488">
        <v>0</v>
      </c>
      <c r="R488">
        <v>42000</v>
      </c>
      <c r="S488">
        <v>94000</v>
      </c>
      <c r="T488">
        <v>0</v>
      </c>
      <c r="U488">
        <v>35700</v>
      </c>
      <c r="V488">
        <v>47000</v>
      </c>
      <c r="W488">
        <v>0</v>
      </c>
      <c r="X488">
        <v>0</v>
      </c>
      <c r="Y488">
        <v>1</v>
      </c>
      <c r="Z488">
        <v>0</v>
      </c>
      <c r="AA488">
        <v>0</v>
      </c>
      <c r="AB488">
        <v>0</v>
      </c>
      <c r="AC488">
        <v>0</v>
      </c>
      <c r="AD488">
        <v>0</v>
      </c>
      <c r="AE488">
        <v>0</v>
      </c>
      <c r="AF488">
        <v>0</v>
      </c>
      <c r="AG488">
        <v>0</v>
      </c>
    </row>
    <row r="489" spans="1:33">
      <c r="A489" s="73">
        <v>488</v>
      </c>
      <c r="B489" s="73" t="s">
        <v>1201</v>
      </c>
      <c r="C489" s="73" t="s">
        <v>1200</v>
      </c>
      <c r="D489" s="73" t="s">
        <v>990</v>
      </c>
      <c r="E489" s="73" t="s">
        <v>985</v>
      </c>
      <c r="F489">
        <v>6</v>
      </c>
      <c r="G489" s="73" t="s">
        <v>1714</v>
      </c>
      <c r="H489" s="73" t="s">
        <v>1791</v>
      </c>
      <c r="I489" s="73" t="s">
        <v>1781</v>
      </c>
      <c r="J489" s="73" t="s">
        <v>1500</v>
      </c>
      <c r="K489">
        <v>456</v>
      </c>
      <c r="L489">
        <v>456</v>
      </c>
      <c r="M489">
        <v>9</v>
      </c>
      <c r="N489">
        <v>447</v>
      </c>
      <c r="O489">
        <v>614</v>
      </c>
      <c r="P489">
        <v>575</v>
      </c>
      <c r="Q489">
        <v>234.33333333300001</v>
      </c>
      <c r="R489">
        <v>42000</v>
      </c>
      <c r="S489">
        <v>94000</v>
      </c>
      <c r="T489">
        <v>0</v>
      </c>
      <c r="U489">
        <v>35700</v>
      </c>
      <c r="V489">
        <v>47000</v>
      </c>
      <c r="W489">
        <v>0</v>
      </c>
      <c r="X489">
        <v>720</v>
      </c>
      <c r="Y489">
        <v>456</v>
      </c>
      <c r="Z489">
        <v>0</v>
      </c>
      <c r="AA489">
        <v>0</v>
      </c>
      <c r="AB489">
        <v>0</v>
      </c>
      <c r="AC489">
        <v>0</v>
      </c>
      <c r="AD489">
        <v>0</v>
      </c>
      <c r="AE489">
        <v>0</v>
      </c>
      <c r="AF489">
        <v>0</v>
      </c>
      <c r="AG489">
        <v>0</v>
      </c>
    </row>
    <row r="490" spans="1:33">
      <c r="A490" s="73">
        <v>489</v>
      </c>
      <c r="B490" s="73" t="s">
        <v>2342</v>
      </c>
      <c r="C490" s="73" t="s">
        <v>1200</v>
      </c>
      <c r="D490" s="73" t="s">
        <v>990</v>
      </c>
      <c r="E490" s="73" t="s">
        <v>985</v>
      </c>
      <c r="F490">
        <v>6</v>
      </c>
      <c r="G490" s="73" t="s">
        <v>1689</v>
      </c>
      <c r="H490" s="73" t="s">
        <v>1791</v>
      </c>
      <c r="I490" s="73" t="s">
        <v>1781</v>
      </c>
      <c r="J490" s="73"/>
      <c r="K490">
        <v>0</v>
      </c>
      <c r="L490">
        <v>0</v>
      </c>
      <c r="M490">
        <v>0</v>
      </c>
      <c r="N490">
        <v>0</v>
      </c>
      <c r="O490">
        <v>0</v>
      </c>
      <c r="P490">
        <v>0</v>
      </c>
      <c r="Q490">
        <v>0</v>
      </c>
      <c r="R490">
        <v>0</v>
      </c>
      <c r="S490">
        <v>0</v>
      </c>
      <c r="T490">
        <v>0</v>
      </c>
      <c r="U490">
        <v>0</v>
      </c>
      <c r="V490">
        <v>0</v>
      </c>
      <c r="W490">
        <v>0</v>
      </c>
      <c r="X490">
        <v>840</v>
      </c>
      <c r="Y490">
        <v>0</v>
      </c>
      <c r="Z490">
        <v>0</v>
      </c>
      <c r="AA490">
        <v>0</v>
      </c>
      <c r="AB490">
        <v>0</v>
      </c>
      <c r="AC490">
        <v>0</v>
      </c>
      <c r="AD490">
        <v>0</v>
      </c>
      <c r="AE490">
        <v>0</v>
      </c>
      <c r="AF490">
        <v>0</v>
      </c>
      <c r="AG490">
        <v>0</v>
      </c>
    </row>
    <row r="491" spans="1:33">
      <c r="A491" s="73">
        <v>490</v>
      </c>
      <c r="B491" s="73" t="s">
        <v>1202</v>
      </c>
      <c r="C491" s="73" t="s">
        <v>1203</v>
      </c>
      <c r="D491" s="73" t="s">
        <v>990</v>
      </c>
      <c r="E491" s="73" t="s">
        <v>985</v>
      </c>
      <c r="F491">
        <v>6</v>
      </c>
      <c r="G491" s="73" t="s">
        <v>1779</v>
      </c>
      <c r="H491" s="73" t="s">
        <v>1780</v>
      </c>
      <c r="I491" s="73" t="s">
        <v>1781</v>
      </c>
      <c r="J491" s="73" t="s">
        <v>1501</v>
      </c>
      <c r="K491">
        <v>839</v>
      </c>
      <c r="L491">
        <v>837</v>
      </c>
      <c r="M491">
        <v>3</v>
      </c>
      <c r="N491">
        <v>834</v>
      </c>
      <c r="O491">
        <v>28</v>
      </c>
      <c r="P491">
        <v>67</v>
      </c>
      <c r="Q491">
        <v>34.583333332999999</v>
      </c>
      <c r="R491">
        <v>37000</v>
      </c>
      <c r="S491">
        <v>82000</v>
      </c>
      <c r="T491">
        <v>0</v>
      </c>
      <c r="U491">
        <v>31500</v>
      </c>
      <c r="V491">
        <v>41000</v>
      </c>
      <c r="W491">
        <v>0</v>
      </c>
      <c r="X491">
        <v>1290</v>
      </c>
      <c r="Y491">
        <v>837</v>
      </c>
      <c r="Z491">
        <v>2</v>
      </c>
      <c r="AA491">
        <v>0</v>
      </c>
      <c r="AB491">
        <v>0</v>
      </c>
      <c r="AC491">
        <v>0</v>
      </c>
      <c r="AD491">
        <v>0</v>
      </c>
      <c r="AE491">
        <v>0</v>
      </c>
      <c r="AF491">
        <v>0</v>
      </c>
      <c r="AG491">
        <v>0</v>
      </c>
    </row>
    <row r="492" spans="1:33">
      <c r="A492" s="73">
        <v>491</v>
      </c>
      <c r="B492" s="73" t="s">
        <v>1204</v>
      </c>
      <c r="C492" s="73" t="s">
        <v>1205</v>
      </c>
      <c r="D492" s="73" t="s">
        <v>990</v>
      </c>
      <c r="E492" s="73" t="s">
        <v>985</v>
      </c>
      <c r="F492">
        <v>6</v>
      </c>
      <c r="G492" s="73" t="s">
        <v>1779</v>
      </c>
      <c r="H492" s="73" t="s">
        <v>1780</v>
      </c>
      <c r="I492" s="73" t="s">
        <v>1781</v>
      </c>
      <c r="J492" s="73" t="s">
        <v>1502</v>
      </c>
      <c r="K492">
        <v>745</v>
      </c>
      <c r="L492">
        <v>744</v>
      </c>
      <c r="M492">
        <v>3</v>
      </c>
      <c r="N492">
        <v>741</v>
      </c>
      <c r="O492">
        <v>277</v>
      </c>
      <c r="P492">
        <v>360.33333333299998</v>
      </c>
      <c r="Q492">
        <v>133.916666666</v>
      </c>
      <c r="R492">
        <v>37000</v>
      </c>
      <c r="S492">
        <v>82000</v>
      </c>
      <c r="T492">
        <v>0</v>
      </c>
      <c r="U492">
        <v>31500</v>
      </c>
      <c r="V492">
        <v>41000</v>
      </c>
      <c r="W492">
        <v>0</v>
      </c>
      <c r="X492">
        <v>3060</v>
      </c>
      <c r="Y492">
        <v>744</v>
      </c>
      <c r="Z492">
        <v>1</v>
      </c>
      <c r="AA492">
        <v>0</v>
      </c>
      <c r="AB492">
        <v>0</v>
      </c>
      <c r="AC492">
        <v>0</v>
      </c>
      <c r="AD492">
        <v>0</v>
      </c>
      <c r="AE492">
        <v>0</v>
      </c>
      <c r="AF492">
        <v>0</v>
      </c>
      <c r="AG492">
        <v>0</v>
      </c>
    </row>
    <row r="493" spans="1:33">
      <c r="A493" s="73">
        <v>492</v>
      </c>
      <c r="B493" s="73" t="s">
        <v>1206</v>
      </c>
      <c r="C493" s="73" t="s">
        <v>1207</v>
      </c>
      <c r="D493" s="73" t="s">
        <v>990</v>
      </c>
      <c r="E493" s="73" t="s">
        <v>985</v>
      </c>
      <c r="F493">
        <v>6</v>
      </c>
      <c r="G493" s="73" t="s">
        <v>2343</v>
      </c>
      <c r="H493" s="73" t="s">
        <v>1791</v>
      </c>
      <c r="I493" s="73" t="s">
        <v>1781</v>
      </c>
      <c r="J493" s="73" t="s">
        <v>1503</v>
      </c>
      <c r="K493">
        <v>61</v>
      </c>
      <c r="L493">
        <v>61</v>
      </c>
      <c r="M493">
        <v>3</v>
      </c>
      <c r="N493">
        <v>58</v>
      </c>
      <c r="O493">
        <v>0</v>
      </c>
      <c r="P493">
        <v>0.66666666600000002</v>
      </c>
      <c r="Q493">
        <v>0.25</v>
      </c>
      <c r="R493">
        <v>300000</v>
      </c>
      <c r="S493">
        <v>660000</v>
      </c>
      <c r="T493">
        <v>0</v>
      </c>
      <c r="U493">
        <v>270000</v>
      </c>
      <c r="V493">
        <v>330000</v>
      </c>
      <c r="W493">
        <v>-60</v>
      </c>
      <c r="X493">
        <v>120</v>
      </c>
      <c r="Y493">
        <v>61</v>
      </c>
      <c r="Z493">
        <v>0</v>
      </c>
      <c r="AA493">
        <v>0</v>
      </c>
      <c r="AB493">
        <v>0</v>
      </c>
      <c r="AC493">
        <v>0</v>
      </c>
      <c r="AD493">
        <v>0</v>
      </c>
      <c r="AE493">
        <v>0</v>
      </c>
      <c r="AF493">
        <v>0</v>
      </c>
      <c r="AG493">
        <v>0</v>
      </c>
    </row>
    <row r="494" spans="1:33">
      <c r="A494" s="73">
        <v>493</v>
      </c>
      <c r="B494" s="73" t="s">
        <v>2344</v>
      </c>
      <c r="C494" s="73" t="s">
        <v>2345</v>
      </c>
      <c r="D494" s="73" t="s">
        <v>990</v>
      </c>
      <c r="E494" s="73" t="s">
        <v>985</v>
      </c>
      <c r="F494">
        <v>6</v>
      </c>
      <c r="G494" s="73" t="s">
        <v>2346</v>
      </c>
      <c r="H494" s="73" t="s">
        <v>1791</v>
      </c>
      <c r="I494" s="73" t="s">
        <v>1781</v>
      </c>
      <c r="J494" s="73" t="s">
        <v>2347</v>
      </c>
      <c r="K494">
        <v>209</v>
      </c>
      <c r="L494">
        <v>209</v>
      </c>
      <c r="M494">
        <v>3</v>
      </c>
      <c r="N494">
        <v>206</v>
      </c>
      <c r="O494">
        <v>0</v>
      </c>
      <c r="P494">
        <v>5</v>
      </c>
      <c r="Q494">
        <v>1.666666666</v>
      </c>
      <c r="R494">
        <v>227000</v>
      </c>
      <c r="S494">
        <v>384000</v>
      </c>
      <c r="T494">
        <v>0</v>
      </c>
      <c r="U494">
        <v>204300</v>
      </c>
      <c r="V494">
        <v>230000</v>
      </c>
      <c r="W494">
        <v>0</v>
      </c>
      <c r="X494">
        <v>6</v>
      </c>
      <c r="Y494">
        <v>209</v>
      </c>
      <c r="Z494">
        <v>0</v>
      </c>
      <c r="AA494">
        <v>0</v>
      </c>
      <c r="AB494">
        <v>0</v>
      </c>
      <c r="AC494">
        <v>0</v>
      </c>
      <c r="AD494">
        <v>0</v>
      </c>
      <c r="AE494">
        <v>0</v>
      </c>
      <c r="AF494">
        <v>0</v>
      </c>
      <c r="AG494">
        <v>0</v>
      </c>
    </row>
    <row r="495" spans="1:33">
      <c r="A495" s="73">
        <v>494</v>
      </c>
      <c r="B495" s="73" t="s">
        <v>2348</v>
      </c>
      <c r="C495" s="73" t="s">
        <v>2349</v>
      </c>
      <c r="D495" s="73" t="s">
        <v>990</v>
      </c>
      <c r="E495" s="73" t="s">
        <v>985</v>
      </c>
      <c r="F495">
        <v>3</v>
      </c>
      <c r="G495" s="73" t="s">
        <v>1689</v>
      </c>
      <c r="H495" s="73" t="s">
        <v>1791</v>
      </c>
      <c r="I495" s="73" t="s">
        <v>1781</v>
      </c>
      <c r="J495" s="73" t="s">
        <v>2350</v>
      </c>
      <c r="K495">
        <v>24</v>
      </c>
      <c r="L495">
        <v>18</v>
      </c>
      <c r="M495">
        <v>3</v>
      </c>
      <c r="N495">
        <v>15</v>
      </c>
      <c r="O495">
        <v>0</v>
      </c>
      <c r="P495">
        <v>4</v>
      </c>
      <c r="Q495">
        <v>1.25</v>
      </c>
      <c r="R495">
        <v>400000</v>
      </c>
      <c r="S495">
        <v>880000</v>
      </c>
      <c r="T495">
        <v>0</v>
      </c>
      <c r="U495">
        <v>360000</v>
      </c>
      <c r="V495">
        <v>440000</v>
      </c>
      <c r="W495">
        <v>0</v>
      </c>
      <c r="X495">
        <v>0</v>
      </c>
      <c r="Y495">
        <v>18</v>
      </c>
      <c r="Z495">
        <v>0</v>
      </c>
      <c r="AA495">
        <v>0</v>
      </c>
      <c r="AB495">
        <v>0</v>
      </c>
      <c r="AC495">
        <v>6</v>
      </c>
      <c r="AD495">
        <v>0</v>
      </c>
      <c r="AE495">
        <v>0</v>
      </c>
      <c r="AF495">
        <v>0</v>
      </c>
      <c r="AG495">
        <v>0</v>
      </c>
    </row>
    <row r="496" spans="1:33">
      <c r="A496" s="73">
        <v>495</v>
      </c>
      <c r="B496" s="73" t="s">
        <v>2351</v>
      </c>
      <c r="C496" s="73" t="s">
        <v>2352</v>
      </c>
      <c r="D496" s="73" t="s">
        <v>1848</v>
      </c>
      <c r="E496" s="73" t="s">
        <v>982</v>
      </c>
      <c r="F496">
        <v>1</v>
      </c>
      <c r="G496" s="73" t="s">
        <v>2353</v>
      </c>
      <c r="H496" s="73" t="s">
        <v>1791</v>
      </c>
      <c r="I496" s="73" t="s">
        <v>1781</v>
      </c>
      <c r="J496" s="73"/>
      <c r="K496">
        <v>0</v>
      </c>
      <c r="L496">
        <v>0</v>
      </c>
      <c r="M496">
        <v>0</v>
      </c>
      <c r="N496">
        <v>0</v>
      </c>
      <c r="O496">
        <v>0</v>
      </c>
      <c r="P496">
        <v>0</v>
      </c>
      <c r="Q496">
        <v>0</v>
      </c>
      <c r="R496">
        <v>3800000</v>
      </c>
      <c r="S496">
        <v>8400000</v>
      </c>
      <c r="T496">
        <v>3040000</v>
      </c>
      <c r="U496">
        <v>3420000</v>
      </c>
      <c r="V496">
        <v>4200000</v>
      </c>
      <c r="W496">
        <v>0</v>
      </c>
      <c r="X496">
        <v>4</v>
      </c>
      <c r="Y496">
        <v>0</v>
      </c>
      <c r="Z496">
        <v>0</v>
      </c>
      <c r="AA496">
        <v>0</v>
      </c>
      <c r="AB496">
        <v>0</v>
      </c>
      <c r="AC496">
        <v>0</v>
      </c>
      <c r="AD496">
        <v>0</v>
      </c>
      <c r="AE496">
        <v>0</v>
      </c>
      <c r="AF496">
        <v>0</v>
      </c>
      <c r="AG496">
        <v>0</v>
      </c>
    </row>
    <row r="497" spans="1:33">
      <c r="A497" s="73">
        <v>496</v>
      </c>
      <c r="B497" s="73" t="s">
        <v>2354</v>
      </c>
      <c r="C497" s="73" t="s">
        <v>2355</v>
      </c>
      <c r="D497" s="73" t="s">
        <v>990</v>
      </c>
      <c r="E497" s="73" t="s">
        <v>985</v>
      </c>
      <c r="F497">
        <v>3</v>
      </c>
      <c r="G497" s="73" t="s">
        <v>1674</v>
      </c>
      <c r="H497" s="73" t="s">
        <v>1791</v>
      </c>
      <c r="I497" s="73" t="s">
        <v>1781</v>
      </c>
      <c r="J497" s="73" t="s">
        <v>2356</v>
      </c>
      <c r="K497">
        <v>29</v>
      </c>
      <c r="L497">
        <v>26</v>
      </c>
      <c r="M497">
        <v>3</v>
      </c>
      <c r="N497">
        <v>23</v>
      </c>
      <c r="O497">
        <v>0</v>
      </c>
      <c r="P497">
        <v>0</v>
      </c>
      <c r="Q497">
        <v>0</v>
      </c>
      <c r="R497">
        <v>550000</v>
      </c>
      <c r="S497">
        <v>1220000</v>
      </c>
      <c r="T497">
        <v>0</v>
      </c>
      <c r="U497">
        <v>495000</v>
      </c>
      <c r="V497">
        <v>610000</v>
      </c>
      <c r="W497">
        <v>0</v>
      </c>
      <c r="X497">
        <v>0</v>
      </c>
      <c r="Y497">
        <v>26</v>
      </c>
      <c r="Z497">
        <v>0</v>
      </c>
      <c r="AA497">
        <v>0</v>
      </c>
      <c r="AB497">
        <v>0</v>
      </c>
      <c r="AC497">
        <v>3</v>
      </c>
      <c r="AD497">
        <v>0</v>
      </c>
      <c r="AE497">
        <v>0</v>
      </c>
      <c r="AF497">
        <v>0</v>
      </c>
      <c r="AG497">
        <v>0</v>
      </c>
    </row>
    <row r="498" spans="1:33">
      <c r="A498" s="73">
        <v>497</v>
      </c>
      <c r="B498" s="73" t="s">
        <v>2357</v>
      </c>
      <c r="C498" s="73" t="s">
        <v>2358</v>
      </c>
      <c r="D498" s="73" t="s">
        <v>990</v>
      </c>
      <c r="E498" s="73" t="s">
        <v>985</v>
      </c>
      <c r="F498">
        <v>6</v>
      </c>
      <c r="G498" s="73" t="s">
        <v>1779</v>
      </c>
      <c r="H498" s="73" t="s">
        <v>1791</v>
      </c>
      <c r="I498" s="73" t="s">
        <v>1781</v>
      </c>
      <c r="J498" s="73" t="s">
        <v>1504</v>
      </c>
      <c r="K498">
        <v>-6</v>
      </c>
      <c r="L498">
        <v>-6</v>
      </c>
      <c r="M498">
        <v>0</v>
      </c>
      <c r="N498">
        <v>-6</v>
      </c>
      <c r="O498">
        <v>0</v>
      </c>
      <c r="P498">
        <v>0</v>
      </c>
      <c r="Q498">
        <v>0</v>
      </c>
      <c r="R498">
        <v>42000</v>
      </c>
      <c r="S498">
        <v>94000</v>
      </c>
      <c r="T498">
        <v>0</v>
      </c>
      <c r="U498">
        <v>35700</v>
      </c>
      <c r="V498">
        <v>47000</v>
      </c>
      <c r="W498">
        <v>0</v>
      </c>
      <c r="X498">
        <v>0</v>
      </c>
      <c r="Y498">
        <v>-6</v>
      </c>
      <c r="Z498">
        <v>0</v>
      </c>
      <c r="AA498">
        <v>0</v>
      </c>
      <c r="AB498">
        <v>0</v>
      </c>
      <c r="AC498">
        <v>0</v>
      </c>
      <c r="AD498">
        <v>0</v>
      </c>
      <c r="AE498">
        <v>0</v>
      </c>
      <c r="AF498">
        <v>0</v>
      </c>
      <c r="AG498">
        <v>0</v>
      </c>
    </row>
    <row r="499" spans="1:33">
      <c r="A499" s="73">
        <v>498</v>
      </c>
      <c r="B499" s="73" t="s">
        <v>1208</v>
      </c>
      <c r="C499" s="73" t="s">
        <v>1209</v>
      </c>
      <c r="D499" s="73" t="s">
        <v>990</v>
      </c>
      <c r="E499" s="73" t="s">
        <v>985</v>
      </c>
      <c r="F499">
        <v>6</v>
      </c>
      <c r="G499" s="73" t="s">
        <v>1779</v>
      </c>
      <c r="H499" s="73" t="s">
        <v>1791</v>
      </c>
      <c r="I499" s="73" t="s">
        <v>1781</v>
      </c>
      <c r="J499" s="73" t="s">
        <v>1504</v>
      </c>
      <c r="K499">
        <v>1277</v>
      </c>
      <c r="L499">
        <v>1277</v>
      </c>
      <c r="M499">
        <v>3</v>
      </c>
      <c r="N499">
        <v>1274</v>
      </c>
      <c r="O499">
        <v>1726</v>
      </c>
      <c r="P499">
        <v>1191.6666666660001</v>
      </c>
      <c r="Q499">
        <v>459.5</v>
      </c>
      <c r="R499">
        <v>42000</v>
      </c>
      <c r="S499">
        <v>94000</v>
      </c>
      <c r="T499">
        <v>0</v>
      </c>
      <c r="U499">
        <v>35700</v>
      </c>
      <c r="V499">
        <v>47000</v>
      </c>
      <c r="W499">
        <v>-1344</v>
      </c>
      <c r="X499">
        <v>1800</v>
      </c>
      <c r="Y499">
        <v>1277</v>
      </c>
      <c r="Z499">
        <v>0</v>
      </c>
      <c r="AA499">
        <v>0</v>
      </c>
      <c r="AB499">
        <v>0</v>
      </c>
      <c r="AC499">
        <v>0</v>
      </c>
      <c r="AD499">
        <v>0</v>
      </c>
      <c r="AE499">
        <v>0</v>
      </c>
      <c r="AF499">
        <v>0</v>
      </c>
      <c r="AG499">
        <v>0</v>
      </c>
    </row>
    <row r="500" spans="1:33">
      <c r="A500" s="73">
        <v>499</v>
      </c>
      <c r="B500" s="73" t="s">
        <v>2359</v>
      </c>
      <c r="C500" s="73" t="s">
        <v>2360</v>
      </c>
      <c r="D500" s="73" t="s">
        <v>990</v>
      </c>
      <c r="E500" s="73" t="s">
        <v>985</v>
      </c>
      <c r="F500">
        <v>4</v>
      </c>
      <c r="G500" s="73" t="s">
        <v>2361</v>
      </c>
      <c r="H500" s="73" t="s">
        <v>1791</v>
      </c>
      <c r="I500" s="73" t="s">
        <v>1781</v>
      </c>
      <c r="J500" s="73" t="s">
        <v>2362</v>
      </c>
      <c r="K500">
        <v>6</v>
      </c>
      <c r="L500">
        <v>0</v>
      </c>
      <c r="M500">
        <v>0</v>
      </c>
      <c r="N500">
        <v>0</v>
      </c>
      <c r="O500">
        <v>0</v>
      </c>
      <c r="P500">
        <v>0</v>
      </c>
      <c r="Q500">
        <v>0</v>
      </c>
      <c r="R500">
        <v>600000</v>
      </c>
      <c r="S500">
        <v>1320000</v>
      </c>
      <c r="T500">
        <v>0</v>
      </c>
      <c r="U500">
        <v>540000</v>
      </c>
      <c r="V500">
        <v>660000</v>
      </c>
      <c r="W500">
        <v>0</v>
      </c>
      <c r="X500">
        <v>0</v>
      </c>
      <c r="Y500">
        <v>0</v>
      </c>
      <c r="Z500">
        <v>0</v>
      </c>
      <c r="AA500">
        <v>0</v>
      </c>
      <c r="AB500">
        <v>3</v>
      </c>
      <c r="AC500">
        <v>3</v>
      </c>
      <c r="AD500">
        <v>0</v>
      </c>
      <c r="AE500">
        <v>0</v>
      </c>
      <c r="AF500">
        <v>0</v>
      </c>
      <c r="AG500">
        <v>0</v>
      </c>
    </row>
    <row r="501" spans="1:33">
      <c r="A501" s="73">
        <v>500</v>
      </c>
      <c r="B501" s="73" t="s">
        <v>3018</v>
      </c>
      <c r="C501" s="73" t="s">
        <v>2360</v>
      </c>
      <c r="D501" s="73" t="s">
        <v>990</v>
      </c>
      <c r="E501" s="73" t="s">
        <v>985</v>
      </c>
      <c r="F501">
        <v>4</v>
      </c>
      <c r="G501" s="73" t="s">
        <v>2343</v>
      </c>
      <c r="H501" s="73" t="s">
        <v>1791</v>
      </c>
      <c r="I501" s="73" t="s">
        <v>1781</v>
      </c>
      <c r="J501" s="73" t="s">
        <v>2362</v>
      </c>
      <c r="K501">
        <v>2</v>
      </c>
      <c r="L501">
        <v>2</v>
      </c>
      <c r="M501">
        <v>0</v>
      </c>
      <c r="N501">
        <v>2</v>
      </c>
      <c r="O501">
        <v>0</v>
      </c>
      <c r="P501">
        <v>-0.66666666600000002</v>
      </c>
      <c r="Q501">
        <v>-0.16666666599999999</v>
      </c>
      <c r="R501">
        <v>600000</v>
      </c>
      <c r="S501">
        <v>1320000</v>
      </c>
      <c r="T501">
        <v>0</v>
      </c>
      <c r="U501">
        <v>540000</v>
      </c>
      <c r="V501">
        <v>660000</v>
      </c>
      <c r="W501">
        <v>0</v>
      </c>
      <c r="X501">
        <v>0</v>
      </c>
      <c r="Y501">
        <v>2</v>
      </c>
      <c r="Z501">
        <v>0</v>
      </c>
      <c r="AA501">
        <v>0</v>
      </c>
      <c r="AB501">
        <v>0</v>
      </c>
      <c r="AC501">
        <v>0</v>
      </c>
      <c r="AD501">
        <v>0</v>
      </c>
      <c r="AE501">
        <v>0</v>
      </c>
      <c r="AF501">
        <v>0</v>
      </c>
      <c r="AG501">
        <v>0</v>
      </c>
    </row>
    <row r="502" spans="1:33">
      <c r="A502" s="73">
        <v>501</v>
      </c>
      <c r="B502" s="73" t="s">
        <v>1210</v>
      </c>
      <c r="C502" s="73" t="s">
        <v>1211</v>
      </c>
      <c r="D502" s="73" t="s">
        <v>990</v>
      </c>
      <c r="E502" s="73" t="s">
        <v>985</v>
      </c>
      <c r="F502">
        <v>4</v>
      </c>
      <c r="G502" s="73" t="s">
        <v>1843</v>
      </c>
      <c r="H502" s="73" t="s">
        <v>1791</v>
      </c>
      <c r="I502" s="73" t="s">
        <v>1781</v>
      </c>
      <c r="J502" s="73" t="s">
        <v>1505</v>
      </c>
      <c r="K502">
        <v>-2</v>
      </c>
      <c r="L502">
        <v>-2</v>
      </c>
      <c r="M502">
        <v>0</v>
      </c>
      <c r="N502">
        <v>-2</v>
      </c>
      <c r="O502">
        <v>0</v>
      </c>
      <c r="P502">
        <v>9.6666666659999994</v>
      </c>
      <c r="Q502">
        <v>4.3333333329999997</v>
      </c>
      <c r="R502">
        <v>220000</v>
      </c>
      <c r="S502">
        <v>500000</v>
      </c>
      <c r="T502">
        <v>0</v>
      </c>
      <c r="U502">
        <v>198000</v>
      </c>
      <c r="V502">
        <v>250000</v>
      </c>
      <c r="W502">
        <v>0</v>
      </c>
      <c r="X502">
        <v>0</v>
      </c>
      <c r="Y502">
        <v>-2</v>
      </c>
      <c r="Z502">
        <v>0</v>
      </c>
      <c r="AA502">
        <v>0</v>
      </c>
      <c r="AB502">
        <v>0</v>
      </c>
      <c r="AC502">
        <v>0</v>
      </c>
      <c r="AD502">
        <v>0</v>
      </c>
      <c r="AE502">
        <v>0</v>
      </c>
      <c r="AF502">
        <v>0</v>
      </c>
      <c r="AG502">
        <v>0</v>
      </c>
    </row>
    <row r="503" spans="1:33">
      <c r="A503" s="73">
        <v>502</v>
      </c>
      <c r="B503" s="73" t="s">
        <v>1212</v>
      </c>
      <c r="C503" s="73" t="s">
        <v>1213</v>
      </c>
      <c r="D503" s="73" t="s">
        <v>990</v>
      </c>
      <c r="E503" s="73" t="s">
        <v>985</v>
      </c>
      <c r="F503">
        <v>6</v>
      </c>
      <c r="G503" s="73" t="s">
        <v>1779</v>
      </c>
      <c r="H503" s="73" t="s">
        <v>1780</v>
      </c>
      <c r="I503" s="73" t="s">
        <v>1781</v>
      </c>
      <c r="J503" s="73" t="s">
        <v>1506</v>
      </c>
      <c r="K503">
        <v>149</v>
      </c>
      <c r="L503">
        <v>98</v>
      </c>
      <c r="M503">
        <v>3</v>
      </c>
      <c r="N503">
        <v>95</v>
      </c>
      <c r="O503">
        <v>139</v>
      </c>
      <c r="P503">
        <v>65.333333332999999</v>
      </c>
      <c r="Q503">
        <v>30.583333332999999</v>
      </c>
      <c r="R503">
        <v>30000</v>
      </c>
      <c r="S503">
        <v>66000</v>
      </c>
      <c r="T503">
        <v>0</v>
      </c>
      <c r="U503">
        <v>25500</v>
      </c>
      <c r="V503">
        <v>33000</v>
      </c>
      <c r="W503">
        <v>0</v>
      </c>
      <c r="X503">
        <v>0</v>
      </c>
      <c r="Y503">
        <v>98</v>
      </c>
      <c r="Z503">
        <v>2</v>
      </c>
      <c r="AA503">
        <v>0</v>
      </c>
      <c r="AB503">
        <v>0</v>
      </c>
      <c r="AC503">
        <v>0</v>
      </c>
      <c r="AD503">
        <v>0</v>
      </c>
      <c r="AE503">
        <v>49</v>
      </c>
      <c r="AF503">
        <v>0</v>
      </c>
      <c r="AG503">
        <v>0</v>
      </c>
    </row>
    <row r="504" spans="1:33">
      <c r="A504" s="73">
        <v>503</v>
      </c>
      <c r="B504" s="73" t="s">
        <v>2363</v>
      </c>
      <c r="C504" s="73" t="s">
        <v>2364</v>
      </c>
      <c r="D504" s="73" t="s">
        <v>981</v>
      </c>
      <c r="E504" s="73" t="s">
        <v>982</v>
      </c>
      <c r="F504">
        <v>1</v>
      </c>
      <c r="G504" s="73"/>
      <c r="H504" s="73"/>
      <c r="I504" s="73" t="s">
        <v>1781</v>
      </c>
      <c r="J504" s="73"/>
      <c r="K504">
        <v>1</v>
      </c>
      <c r="L504">
        <v>0</v>
      </c>
      <c r="M504">
        <v>0</v>
      </c>
      <c r="N504">
        <v>0</v>
      </c>
      <c r="O504">
        <v>0</v>
      </c>
      <c r="P504">
        <v>0</v>
      </c>
      <c r="Q504">
        <v>0</v>
      </c>
      <c r="R504">
        <v>0</v>
      </c>
      <c r="S504">
        <v>0</v>
      </c>
      <c r="T504">
        <v>0</v>
      </c>
      <c r="U504">
        <v>0</v>
      </c>
      <c r="V504">
        <v>0</v>
      </c>
      <c r="W504">
        <v>0</v>
      </c>
      <c r="X504">
        <v>0</v>
      </c>
      <c r="Y504">
        <v>0</v>
      </c>
      <c r="Z504">
        <v>0</v>
      </c>
      <c r="AA504">
        <v>1</v>
      </c>
      <c r="AB504">
        <v>0</v>
      </c>
      <c r="AC504">
        <v>0</v>
      </c>
      <c r="AD504">
        <v>0</v>
      </c>
      <c r="AE504">
        <v>0</v>
      </c>
      <c r="AF504">
        <v>0</v>
      </c>
      <c r="AG504">
        <v>0</v>
      </c>
    </row>
    <row r="505" spans="1:33">
      <c r="A505" s="73">
        <v>504</v>
      </c>
      <c r="B505" s="73" t="s">
        <v>2365</v>
      </c>
      <c r="C505" s="73" t="s">
        <v>2366</v>
      </c>
      <c r="D505" s="73" t="s">
        <v>981</v>
      </c>
      <c r="E505" s="73" t="s">
        <v>982</v>
      </c>
      <c r="F505">
        <v>1</v>
      </c>
      <c r="G505" s="73"/>
      <c r="H505" s="73"/>
      <c r="I505" s="73" t="s">
        <v>1781</v>
      </c>
      <c r="J505" s="73"/>
      <c r="K505">
        <v>1</v>
      </c>
      <c r="L505">
        <v>0</v>
      </c>
      <c r="M505">
        <v>0</v>
      </c>
      <c r="N505">
        <v>0</v>
      </c>
      <c r="O505">
        <v>0</v>
      </c>
      <c r="P505">
        <v>0</v>
      </c>
      <c r="Q505">
        <v>0</v>
      </c>
      <c r="R505">
        <v>0</v>
      </c>
      <c r="S505">
        <v>0</v>
      </c>
      <c r="T505">
        <v>0</v>
      </c>
      <c r="U505">
        <v>0</v>
      </c>
      <c r="V505">
        <v>0</v>
      </c>
      <c r="W505">
        <v>0</v>
      </c>
      <c r="X505">
        <v>0</v>
      </c>
      <c r="Y505">
        <v>0</v>
      </c>
      <c r="Z505">
        <v>0</v>
      </c>
      <c r="AA505">
        <v>1</v>
      </c>
      <c r="AB505">
        <v>0</v>
      </c>
      <c r="AC505">
        <v>0</v>
      </c>
      <c r="AD505">
        <v>0</v>
      </c>
      <c r="AE505">
        <v>0</v>
      </c>
      <c r="AF505">
        <v>0</v>
      </c>
      <c r="AG505">
        <v>0</v>
      </c>
    </row>
    <row r="506" spans="1:33">
      <c r="A506" s="73">
        <v>505</v>
      </c>
      <c r="B506" s="73" t="s">
        <v>2367</v>
      </c>
      <c r="C506" s="73" t="s">
        <v>2368</v>
      </c>
      <c r="D506" s="73" t="s">
        <v>990</v>
      </c>
      <c r="E506" s="73" t="s">
        <v>982</v>
      </c>
      <c r="F506">
        <v>3</v>
      </c>
      <c r="G506" s="73" t="s">
        <v>1705</v>
      </c>
      <c r="H506" s="73" t="s">
        <v>1791</v>
      </c>
      <c r="I506" s="73" t="s">
        <v>1781</v>
      </c>
      <c r="J506" s="73"/>
      <c r="K506">
        <v>0</v>
      </c>
      <c r="L506">
        <v>0</v>
      </c>
      <c r="M506">
        <v>0</v>
      </c>
      <c r="N506">
        <v>0</v>
      </c>
      <c r="O506">
        <v>0</v>
      </c>
      <c r="P506">
        <v>0</v>
      </c>
      <c r="Q506">
        <v>0</v>
      </c>
      <c r="R506">
        <v>180000</v>
      </c>
      <c r="S506">
        <v>400000</v>
      </c>
      <c r="T506">
        <v>144000</v>
      </c>
      <c r="U506">
        <v>162000</v>
      </c>
      <c r="V506">
        <v>200000</v>
      </c>
      <c r="W506">
        <v>0</v>
      </c>
      <c r="X506">
        <v>33</v>
      </c>
      <c r="Y506">
        <v>0</v>
      </c>
      <c r="Z506">
        <v>0</v>
      </c>
      <c r="AA506">
        <v>0</v>
      </c>
      <c r="AB506">
        <v>0</v>
      </c>
      <c r="AC506">
        <v>0</v>
      </c>
      <c r="AD506">
        <v>0</v>
      </c>
      <c r="AE506">
        <v>0</v>
      </c>
      <c r="AF506">
        <v>0</v>
      </c>
      <c r="AG506">
        <v>0</v>
      </c>
    </row>
    <row r="507" spans="1:33">
      <c r="A507" s="73">
        <v>506</v>
      </c>
      <c r="B507" s="73" t="s">
        <v>2369</v>
      </c>
      <c r="C507" s="73" t="s">
        <v>2370</v>
      </c>
      <c r="D507" s="73" t="s">
        <v>1073</v>
      </c>
      <c r="E507" s="73" t="s">
        <v>982</v>
      </c>
      <c r="F507">
        <v>1</v>
      </c>
      <c r="G507" s="73" t="s">
        <v>1705</v>
      </c>
      <c r="H507" s="73" t="s">
        <v>1791</v>
      </c>
      <c r="I507" s="73" t="s">
        <v>1781</v>
      </c>
      <c r="J507" s="73"/>
      <c r="K507">
        <v>0</v>
      </c>
      <c r="L507">
        <v>0</v>
      </c>
      <c r="M507">
        <v>0</v>
      </c>
      <c r="N507">
        <v>0</v>
      </c>
      <c r="O507">
        <v>0</v>
      </c>
      <c r="P507">
        <v>0</v>
      </c>
      <c r="Q507">
        <v>0</v>
      </c>
      <c r="R507">
        <v>500000</v>
      </c>
      <c r="S507">
        <v>1100000</v>
      </c>
      <c r="T507">
        <v>400000</v>
      </c>
      <c r="U507">
        <v>450000</v>
      </c>
      <c r="V507">
        <v>550000</v>
      </c>
      <c r="W507">
        <v>0</v>
      </c>
      <c r="X507">
        <v>12</v>
      </c>
      <c r="Y507">
        <v>0</v>
      </c>
      <c r="Z507">
        <v>0</v>
      </c>
      <c r="AA507">
        <v>0</v>
      </c>
      <c r="AB507">
        <v>0</v>
      </c>
      <c r="AC507">
        <v>0</v>
      </c>
      <c r="AD507">
        <v>0</v>
      </c>
      <c r="AE507">
        <v>0</v>
      </c>
      <c r="AF507">
        <v>0</v>
      </c>
      <c r="AG507">
        <v>0</v>
      </c>
    </row>
    <row r="508" spans="1:33">
      <c r="A508" s="73">
        <v>507</v>
      </c>
      <c r="B508" s="73" t="s">
        <v>1214</v>
      </c>
      <c r="C508" s="73" t="s">
        <v>1215</v>
      </c>
      <c r="D508" s="73" t="s">
        <v>990</v>
      </c>
      <c r="E508" s="73" t="s">
        <v>985</v>
      </c>
      <c r="F508">
        <v>6</v>
      </c>
      <c r="G508" s="73" t="s">
        <v>1779</v>
      </c>
      <c r="H508" s="73" t="s">
        <v>1780</v>
      </c>
      <c r="I508" s="73" t="s">
        <v>1781</v>
      </c>
      <c r="J508" s="73" t="s">
        <v>1507</v>
      </c>
      <c r="K508">
        <v>915</v>
      </c>
      <c r="L508">
        <v>904</v>
      </c>
      <c r="M508">
        <v>3</v>
      </c>
      <c r="N508">
        <v>901</v>
      </c>
      <c r="O508">
        <v>761</v>
      </c>
      <c r="P508">
        <v>432</v>
      </c>
      <c r="Q508">
        <v>180.916666666</v>
      </c>
      <c r="R508">
        <v>30000</v>
      </c>
      <c r="S508">
        <v>66000</v>
      </c>
      <c r="T508">
        <v>0</v>
      </c>
      <c r="U508">
        <v>25500</v>
      </c>
      <c r="V508">
        <v>33000</v>
      </c>
      <c r="W508">
        <v>0</v>
      </c>
      <c r="X508">
        <v>0</v>
      </c>
      <c r="Y508">
        <v>904</v>
      </c>
      <c r="Z508">
        <v>2</v>
      </c>
      <c r="AA508">
        <v>0</v>
      </c>
      <c r="AB508">
        <v>0</v>
      </c>
      <c r="AC508">
        <v>0</v>
      </c>
      <c r="AD508">
        <v>0</v>
      </c>
      <c r="AE508">
        <v>9</v>
      </c>
      <c r="AF508">
        <v>0</v>
      </c>
      <c r="AG508">
        <v>0</v>
      </c>
    </row>
    <row r="509" spans="1:33">
      <c r="A509" s="73">
        <v>508</v>
      </c>
      <c r="B509" s="73" t="s">
        <v>2371</v>
      </c>
      <c r="C509" s="73" t="s">
        <v>2372</v>
      </c>
      <c r="D509" s="73" t="s">
        <v>981</v>
      </c>
      <c r="E509" s="73" t="s">
        <v>982</v>
      </c>
      <c r="F509">
        <v>1</v>
      </c>
      <c r="G509" s="73"/>
      <c r="H509" s="73"/>
      <c r="I509" s="73" t="s">
        <v>1781</v>
      </c>
      <c r="J509" s="73"/>
      <c r="K509">
        <v>26</v>
      </c>
      <c r="L509">
        <v>0</v>
      </c>
      <c r="M509">
        <v>0</v>
      </c>
      <c r="N509">
        <v>0</v>
      </c>
      <c r="O509">
        <v>0</v>
      </c>
      <c r="P509">
        <v>0.66666666600000002</v>
      </c>
      <c r="Q509">
        <v>0.16666666599999999</v>
      </c>
      <c r="R509">
        <v>0</v>
      </c>
      <c r="S509">
        <v>0</v>
      </c>
      <c r="T509">
        <v>0</v>
      </c>
      <c r="U509">
        <v>0</v>
      </c>
      <c r="V509">
        <v>0</v>
      </c>
      <c r="W509">
        <v>0</v>
      </c>
      <c r="X509">
        <v>0</v>
      </c>
      <c r="Y509">
        <v>0</v>
      </c>
      <c r="Z509">
        <v>0</v>
      </c>
      <c r="AA509">
        <v>0</v>
      </c>
      <c r="AB509">
        <v>0</v>
      </c>
      <c r="AC509">
        <v>26</v>
      </c>
      <c r="AD509">
        <v>0</v>
      </c>
      <c r="AE509">
        <v>0</v>
      </c>
      <c r="AF509">
        <v>0</v>
      </c>
      <c r="AG509">
        <v>0</v>
      </c>
    </row>
    <row r="510" spans="1:33">
      <c r="A510" s="73">
        <v>509</v>
      </c>
      <c r="B510" s="73" t="s">
        <v>2373</v>
      </c>
      <c r="C510" s="73" t="s">
        <v>2374</v>
      </c>
      <c r="D510" s="73" t="s">
        <v>981</v>
      </c>
      <c r="E510" s="73" t="s">
        <v>982</v>
      </c>
      <c r="F510">
        <v>1</v>
      </c>
      <c r="G510" s="73"/>
      <c r="H510" s="73"/>
      <c r="I510" s="73" t="s">
        <v>1781</v>
      </c>
      <c r="J510" s="73"/>
      <c r="K510">
        <v>73</v>
      </c>
      <c r="L510">
        <v>0</v>
      </c>
      <c r="M510">
        <v>0</v>
      </c>
      <c r="N510">
        <v>0</v>
      </c>
      <c r="O510">
        <v>0</v>
      </c>
      <c r="P510">
        <v>0</v>
      </c>
      <c r="Q510">
        <v>0.5</v>
      </c>
      <c r="R510">
        <v>0</v>
      </c>
      <c r="S510">
        <v>0</v>
      </c>
      <c r="T510">
        <v>0</v>
      </c>
      <c r="U510">
        <v>0</v>
      </c>
      <c r="V510">
        <v>0</v>
      </c>
      <c r="W510">
        <v>0</v>
      </c>
      <c r="X510">
        <v>0</v>
      </c>
      <c r="Y510">
        <v>0</v>
      </c>
      <c r="Z510">
        <v>0</v>
      </c>
      <c r="AA510">
        <v>0</v>
      </c>
      <c r="AB510">
        <v>0</v>
      </c>
      <c r="AC510">
        <v>73</v>
      </c>
      <c r="AD510">
        <v>0</v>
      </c>
      <c r="AE510">
        <v>0</v>
      </c>
      <c r="AF510">
        <v>0</v>
      </c>
      <c r="AG510">
        <v>0</v>
      </c>
    </row>
    <row r="511" spans="1:33">
      <c r="A511" s="73">
        <v>510</v>
      </c>
      <c r="B511" s="73" t="s">
        <v>2375</v>
      </c>
      <c r="C511" s="73" t="s">
        <v>2376</v>
      </c>
      <c r="D511" s="73" t="s">
        <v>981</v>
      </c>
      <c r="E511" s="73" t="s">
        <v>982</v>
      </c>
      <c r="F511">
        <v>1</v>
      </c>
      <c r="G511" s="73"/>
      <c r="H511" s="73"/>
      <c r="I511" s="73" t="s">
        <v>1781</v>
      </c>
      <c r="J511" s="73"/>
      <c r="K511">
        <v>0</v>
      </c>
      <c r="L511">
        <v>0</v>
      </c>
      <c r="M511">
        <v>0</v>
      </c>
      <c r="N511">
        <v>0</v>
      </c>
      <c r="O511">
        <v>0</v>
      </c>
      <c r="P511">
        <v>0</v>
      </c>
      <c r="Q511">
        <v>0</v>
      </c>
      <c r="R511">
        <v>0</v>
      </c>
      <c r="S511">
        <v>0</v>
      </c>
      <c r="T511">
        <v>0</v>
      </c>
      <c r="U511">
        <v>0</v>
      </c>
      <c r="V511">
        <v>0</v>
      </c>
      <c r="W511">
        <v>0</v>
      </c>
      <c r="X511">
        <v>100</v>
      </c>
      <c r="Y511">
        <v>0</v>
      </c>
      <c r="Z511">
        <v>0</v>
      </c>
      <c r="AA511">
        <v>0</v>
      </c>
      <c r="AB511">
        <v>0</v>
      </c>
      <c r="AC511">
        <v>0</v>
      </c>
      <c r="AD511">
        <v>0</v>
      </c>
      <c r="AE511">
        <v>0</v>
      </c>
      <c r="AF511">
        <v>0</v>
      </c>
      <c r="AG511">
        <v>0</v>
      </c>
    </row>
    <row r="512" spans="1:33">
      <c r="A512" s="73">
        <v>511</v>
      </c>
      <c r="B512" s="73" t="s">
        <v>2377</v>
      </c>
      <c r="C512" s="73" t="s">
        <v>2378</v>
      </c>
      <c r="D512" s="73" t="s">
        <v>981</v>
      </c>
      <c r="E512" s="73" t="s">
        <v>982</v>
      </c>
      <c r="F512">
        <v>1</v>
      </c>
      <c r="G512" s="73"/>
      <c r="H512" s="73"/>
      <c r="I512" s="73" t="s">
        <v>1781</v>
      </c>
      <c r="J512" s="73"/>
      <c r="K512">
        <v>2</v>
      </c>
      <c r="L512">
        <v>0</v>
      </c>
      <c r="M512">
        <v>2</v>
      </c>
      <c r="N512">
        <v>-2</v>
      </c>
      <c r="O512">
        <v>0</v>
      </c>
      <c r="P512">
        <v>0</v>
      </c>
      <c r="Q512">
        <v>0</v>
      </c>
      <c r="R512">
        <v>0</v>
      </c>
      <c r="S512">
        <v>0</v>
      </c>
      <c r="T512">
        <v>0</v>
      </c>
      <c r="U512">
        <v>0</v>
      </c>
      <c r="V512">
        <v>0</v>
      </c>
      <c r="W512">
        <v>0</v>
      </c>
      <c r="X512">
        <v>0</v>
      </c>
      <c r="Y512">
        <v>0</v>
      </c>
      <c r="Z512">
        <v>0</v>
      </c>
      <c r="AA512">
        <v>0</v>
      </c>
      <c r="AB512">
        <v>0</v>
      </c>
      <c r="AC512">
        <v>2</v>
      </c>
      <c r="AD512">
        <v>0</v>
      </c>
      <c r="AE512">
        <v>0</v>
      </c>
      <c r="AF512">
        <v>0</v>
      </c>
      <c r="AG512">
        <v>0</v>
      </c>
    </row>
    <row r="513" spans="1:33">
      <c r="A513" s="73">
        <v>512</v>
      </c>
      <c r="B513" s="73" t="s">
        <v>2379</v>
      </c>
      <c r="C513" s="73" t="s">
        <v>2380</v>
      </c>
      <c r="D513" s="73" t="s">
        <v>981</v>
      </c>
      <c r="E513" s="73" t="s">
        <v>982</v>
      </c>
      <c r="F513">
        <v>1</v>
      </c>
      <c r="G513" s="73"/>
      <c r="H513" s="73"/>
      <c r="I513" s="73" t="s">
        <v>1781</v>
      </c>
      <c r="J513" s="73"/>
      <c r="K513">
        <v>20</v>
      </c>
      <c r="L513">
        <v>20</v>
      </c>
      <c r="M513">
        <v>0</v>
      </c>
      <c r="N513">
        <v>20</v>
      </c>
      <c r="O513">
        <v>0</v>
      </c>
      <c r="P513">
        <v>0</v>
      </c>
      <c r="Q513">
        <v>0</v>
      </c>
      <c r="R513">
        <v>0</v>
      </c>
      <c r="S513">
        <v>0</v>
      </c>
      <c r="T513">
        <v>0</v>
      </c>
      <c r="U513">
        <v>0</v>
      </c>
      <c r="V513">
        <v>0</v>
      </c>
      <c r="W513">
        <v>0</v>
      </c>
      <c r="X513">
        <v>0</v>
      </c>
      <c r="Y513">
        <v>20</v>
      </c>
      <c r="Z513">
        <v>0</v>
      </c>
      <c r="AA513">
        <v>0</v>
      </c>
      <c r="AB513">
        <v>0</v>
      </c>
      <c r="AC513">
        <v>0</v>
      </c>
      <c r="AD513">
        <v>0</v>
      </c>
      <c r="AE513">
        <v>0</v>
      </c>
      <c r="AF513">
        <v>0</v>
      </c>
      <c r="AG513">
        <v>0</v>
      </c>
    </row>
    <row r="514" spans="1:33">
      <c r="A514" s="73">
        <v>513</v>
      </c>
      <c r="B514" s="73" t="s">
        <v>1216</v>
      </c>
      <c r="C514" s="73" t="s">
        <v>1217</v>
      </c>
      <c r="D514" s="73" t="s">
        <v>1218</v>
      </c>
      <c r="E514" s="73" t="s">
        <v>985</v>
      </c>
      <c r="F514">
        <v>12</v>
      </c>
      <c r="G514" s="73" t="s">
        <v>1779</v>
      </c>
      <c r="H514" s="73" t="s">
        <v>1791</v>
      </c>
      <c r="I514" s="73" t="s">
        <v>1781</v>
      </c>
      <c r="J514" s="73" t="s">
        <v>1508</v>
      </c>
      <c r="K514">
        <v>207</v>
      </c>
      <c r="L514">
        <v>207</v>
      </c>
      <c r="M514">
        <v>3</v>
      </c>
      <c r="N514">
        <v>204</v>
      </c>
      <c r="O514">
        <v>0</v>
      </c>
      <c r="P514">
        <v>7</v>
      </c>
      <c r="Q514">
        <v>5</v>
      </c>
      <c r="R514">
        <v>39000</v>
      </c>
      <c r="S514">
        <v>86000</v>
      </c>
      <c r="T514">
        <v>0</v>
      </c>
      <c r="U514">
        <v>33200</v>
      </c>
      <c r="V514">
        <v>43000</v>
      </c>
      <c r="W514">
        <v>0</v>
      </c>
      <c r="X514">
        <v>0</v>
      </c>
      <c r="Y514">
        <v>207</v>
      </c>
      <c r="Z514">
        <v>0</v>
      </c>
      <c r="AA514">
        <v>0</v>
      </c>
      <c r="AB514">
        <v>0</v>
      </c>
      <c r="AC514">
        <v>0</v>
      </c>
      <c r="AD514">
        <v>0</v>
      </c>
      <c r="AE514">
        <v>0</v>
      </c>
      <c r="AF514">
        <v>0</v>
      </c>
      <c r="AG514">
        <v>0</v>
      </c>
    </row>
    <row r="515" spans="1:33">
      <c r="A515" s="73">
        <v>514</v>
      </c>
      <c r="B515" s="73" t="s">
        <v>2381</v>
      </c>
      <c r="C515" s="73" t="s">
        <v>2382</v>
      </c>
      <c r="D515" s="73" t="s">
        <v>981</v>
      </c>
      <c r="E515" s="73" t="s">
        <v>982</v>
      </c>
      <c r="F515">
        <v>1</v>
      </c>
      <c r="G515" s="73"/>
      <c r="H515" s="73"/>
      <c r="I515" s="73" t="s">
        <v>1781</v>
      </c>
      <c r="J515" s="73"/>
      <c r="K515">
        <v>10</v>
      </c>
      <c r="L515">
        <v>3</v>
      </c>
      <c r="M515">
        <v>0</v>
      </c>
      <c r="N515">
        <v>3</v>
      </c>
      <c r="O515">
        <v>0</v>
      </c>
      <c r="P515">
        <v>0</v>
      </c>
      <c r="Q515">
        <v>0</v>
      </c>
      <c r="R515">
        <v>0</v>
      </c>
      <c r="S515">
        <v>0</v>
      </c>
      <c r="T515">
        <v>0</v>
      </c>
      <c r="U515">
        <v>0</v>
      </c>
      <c r="V515">
        <v>0</v>
      </c>
      <c r="W515">
        <v>0</v>
      </c>
      <c r="X515">
        <v>0</v>
      </c>
      <c r="Y515">
        <v>3</v>
      </c>
      <c r="Z515">
        <v>0</v>
      </c>
      <c r="AA515">
        <v>0</v>
      </c>
      <c r="AB515">
        <v>0</v>
      </c>
      <c r="AC515">
        <v>7</v>
      </c>
      <c r="AD515">
        <v>0</v>
      </c>
      <c r="AE515">
        <v>0</v>
      </c>
      <c r="AF515">
        <v>0</v>
      </c>
      <c r="AG515">
        <v>0</v>
      </c>
    </row>
    <row r="516" spans="1:33">
      <c r="A516" s="73">
        <v>515</v>
      </c>
      <c r="B516" s="73" t="s">
        <v>2383</v>
      </c>
      <c r="C516" s="73" t="s">
        <v>2384</v>
      </c>
      <c r="D516" s="73" t="s">
        <v>981</v>
      </c>
      <c r="E516" s="73" t="s">
        <v>982</v>
      </c>
      <c r="F516">
        <v>1</v>
      </c>
      <c r="G516" s="73"/>
      <c r="H516" s="73"/>
      <c r="I516" s="73" t="s">
        <v>1781</v>
      </c>
      <c r="J516" s="73"/>
      <c r="K516">
        <v>4</v>
      </c>
      <c r="L516">
        <v>0</v>
      </c>
      <c r="M516">
        <v>0</v>
      </c>
      <c r="N516">
        <v>0</v>
      </c>
      <c r="O516">
        <v>0</v>
      </c>
      <c r="P516">
        <v>0</v>
      </c>
      <c r="Q516">
        <v>0</v>
      </c>
      <c r="R516">
        <v>0</v>
      </c>
      <c r="S516">
        <v>0</v>
      </c>
      <c r="T516">
        <v>0</v>
      </c>
      <c r="U516">
        <v>0</v>
      </c>
      <c r="V516">
        <v>0</v>
      </c>
      <c r="W516">
        <v>0</v>
      </c>
      <c r="X516">
        <v>0</v>
      </c>
      <c r="Y516">
        <v>0</v>
      </c>
      <c r="Z516">
        <v>0</v>
      </c>
      <c r="AA516">
        <v>0</v>
      </c>
      <c r="AB516">
        <v>0</v>
      </c>
      <c r="AC516">
        <v>4</v>
      </c>
      <c r="AD516">
        <v>0</v>
      </c>
      <c r="AE516">
        <v>0</v>
      </c>
      <c r="AF516">
        <v>0</v>
      </c>
      <c r="AG516">
        <v>0</v>
      </c>
    </row>
    <row r="517" spans="1:33">
      <c r="A517" s="73">
        <v>516</v>
      </c>
      <c r="B517" s="73" t="s">
        <v>2385</v>
      </c>
      <c r="C517" s="73" t="s">
        <v>2386</v>
      </c>
      <c r="D517" s="73" t="s">
        <v>981</v>
      </c>
      <c r="E517" s="73" t="s">
        <v>982</v>
      </c>
      <c r="F517">
        <v>1</v>
      </c>
      <c r="G517" s="73"/>
      <c r="H517" s="73"/>
      <c r="I517" s="73" t="s">
        <v>1781</v>
      </c>
      <c r="J517" s="73"/>
      <c r="K517">
        <v>32</v>
      </c>
      <c r="L517">
        <v>2</v>
      </c>
      <c r="M517">
        <v>0</v>
      </c>
      <c r="N517">
        <v>2</v>
      </c>
      <c r="O517">
        <v>0</v>
      </c>
      <c r="P517">
        <v>0</v>
      </c>
      <c r="Q517">
        <v>0</v>
      </c>
      <c r="R517">
        <v>0</v>
      </c>
      <c r="S517">
        <v>0</v>
      </c>
      <c r="T517">
        <v>0</v>
      </c>
      <c r="U517">
        <v>0</v>
      </c>
      <c r="V517">
        <v>0</v>
      </c>
      <c r="W517">
        <v>0</v>
      </c>
      <c r="X517">
        <v>0</v>
      </c>
      <c r="Y517">
        <v>2</v>
      </c>
      <c r="Z517">
        <v>0</v>
      </c>
      <c r="AA517">
        <v>0</v>
      </c>
      <c r="AB517">
        <v>0</v>
      </c>
      <c r="AC517">
        <v>30</v>
      </c>
      <c r="AD517">
        <v>0</v>
      </c>
      <c r="AE517">
        <v>0</v>
      </c>
      <c r="AF517">
        <v>0</v>
      </c>
      <c r="AG517">
        <v>0</v>
      </c>
    </row>
    <row r="518" spans="1:33">
      <c r="A518" s="73">
        <v>517</v>
      </c>
      <c r="B518" s="73" t="s">
        <v>2387</v>
      </c>
      <c r="C518" s="73" t="s">
        <v>2388</v>
      </c>
      <c r="D518" s="73" t="s">
        <v>981</v>
      </c>
      <c r="E518" s="73" t="s">
        <v>982</v>
      </c>
      <c r="F518">
        <v>1</v>
      </c>
      <c r="G518" s="73"/>
      <c r="H518" s="73"/>
      <c r="I518" s="73" t="s">
        <v>1781</v>
      </c>
      <c r="J518" s="73"/>
      <c r="K518">
        <v>12</v>
      </c>
      <c r="L518">
        <v>12</v>
      </c>
      <c r="M518">
        <v>0</v>
      </c>
      <c r="N518">
        <v>12</v>
      </c>
      <c r="O518">
        <v>0</v>
      </c>
      <c r="P518">
        <v>0</v>
      </c>
      <c r="Q518">
        <v>0</v>
      </c>
      <c r="R518">
        <v>0</v>
      </c>
      <c r="S518">
        <v>0</v>
      </c>
      <c r="T518">
        <v>0</v>
      </c>
      <c r="U518">
        <v>0</v>
      </c>
      <c r="V518">
        <v>0</v>
      </c>
      <c r="W518">
        <v>0</v>
      </c>
      <c r="X518">
        <v>0</v>
      </c>
      <c r="Y518">
        <v>12</v>
      </c>
      <c r="Z518">
        <v>0</v>
      </c>
      <c r="AA518">
        <v>0</v>
      </c>
      <c r="AB518">
        <v>0</v>
      </c>
      <c r="AC518">
        <v>0</v>
      </c>
      <c r="AD518">
        <v>0</v>
      </c>
      <c r="AE518">
        <v>0</v>
      </c>
      <c r="AF518">
        <v>0</v>
      </c>
      <c r="AG518">
        <v>0</v>
      </c>
    </row>
    <row r="519" spans="1:33">
      <c r="A519" s="73">
        <v>518</v>
      </c>
      <c r="B519" s="73" t="s">
        <v>3147</v>
      </c>
      <c r="C519" s="73" t="s">
        <v>1219</v>
      </c>
      <c r="D519" s="73" t="s">
        <v>990</v>
      </c>
      <c r="E519" s="73" t="s">
        <v>985</v>
      </c>
      <c r="F519">
        <v>6</v>
      </c>
      <c r="G519" s="73" t="s">
        <v>1806</v>
      </c>
      <c r="H519" s="73" t="s">
        <v>1715</v>
      </c>
      <c r="I519" s="73" t="s">
        <v>1781</v>
      </c>
      <c r="J519" s="73" t="s">
        <v>1509</v>
      </c>
      <c r="K519">
        <v>-5</v>
      </c>
      <c r="L519">
        <v>-5</v>
      </c>
      <c r="M519">
        <v>0</v>
      </c>
      <c r="N519">
        <v>-5</v>
      </c>
      <c r="O519">
        <v>0</v>
      </c>
      <c r="P519">
        <v>0</v>
      </c>
      <c r="Q519">
        <v>0</v>
      </c>
      <c r="R519">
        <v>15000</v>
      </c>
      <c r="S519">
        <v>27000</v>
      </c>
      <c r="T519">
        <v>0</v>
      </c>
      <c r="U519">
        <v>12800</v>
      </c>
      <c r="V519">
        <v>15000</v>
      </c>
      <c r="W519">
        <v>0</v>
      </c>
      <c r="X519">
        <v>0</v>
      </c>
      <c r="Y519">
        <v>-5</v>
      </c>
      <c r="Z519">
        <v>0</v>
      </c>
      <c r="AA519">
        <v>0</v>
      </c>
      <c r="AB519">
        <v>0</v>
      </c>
      <c r="AC519">
        <v>0</v>
      </c>
      <c r="AD519">
        <v>0</v>
      </c>
      <c r="AE519">
        <v>0</v>
      </c>
      <c r="AF519">
        <v>0</v>
      </c>
      <c r="AG519">
        <v>0</v>
      </c>
    </row>
    <row r="520" spans="1:33">
      <c r="A520" s="73">
        <v>519</v>
      </c>
      <c r="B520" s="73" t="s">
        <v>2389</v>
      </c>
      <c r="C520" s="73" t="s">
        <v>1219</v>
      </c>
      <c r="D520" s="73" t="s">
        <v>990</v>
      </c>
      <c r="E520" s="73" t="s">
        <v>985</v>
      </c>
      <c r="F520">
        <v>6</v>
      </c>
      <c r="G520" s="73" t="s">
        <v>1683</v>
      </c>
      <c r="H520" s="73" t="s">
        <v>1715</v>
      </c>
      <c r="I520" s="73" t="s">
        <v>1781</v>
      </c>
      <c r="J520" s="73" t="s">
        <v>1509</v>
      </c>
      <c r="K520">
        <v>1</v>
      </c>
      <c r="L520">
        <v>1</v>
      </c>
      <c r="M520">
        <v>0</v>
      </c>
      <c r="N520">
        <v>1</v>
      </c>
      <c r="O520">
        <v>0</v>
      </c>
      <c r="P520">
        <v>0</v>
      </c>
      <c r="Q520">
        <v>0</v>
      </c>
      <c r="R520">
        <v>14000</v>
      </c>
      <c r="S520">
        <v>30000</v>
      </c>
      <c r="T520">
        <v>0</v>
      </c>
      <c r="U520">
        <v>11900</v>
      </c>
      <c r="V520">
        <v>15000</v>
      </c>
      <c r="W520">
        <v>0</v>
      </c>
      <c r="X520">
        <v>0</v>
      </c>
      <c r="Y520">
        <v>1</v>
      </c>
      <c r="Z520">
        <v>0</v>
      </c>
      <c r="AA520">
        <v>0</v>
      </c>
      <c r="AB520">
        <v>0</v>
      </c>
      <c r="AC520">
        <v>0</v>
      </c>
      <c r="AD520">
        <v>0</v>
      </c>
      <c r="AE520">
        <v>0</v>
      </c>
      <c r="AF520">
        <v>0</v>
      </c>
      <c r="AG520">
        <v>0</v>
      </c>
    </row>
    <row r="521" spans="1:33">
      <c r="A521" s="73">
        <v>520</v>
      </c>
      <c r="B521" s="73" t="s">
        <v>3148</v>
      </c>
      <c r="C521" s="73" t="s">
        <v>2391</v>
      </c>
      <c r="D521" s="73" t="s">
        <v>990</v>
      </c>
      <c r="E521" s="73" t="s">
        <v>985</v>
      </c>
      <c r="F521">
        <v>6</v>
      </c>
      <c r="G521" s="73" t="s">
        <v>1815</v>
      </c>
      <c r="H521" s="73" t="s">
        <v>1675</v>
      </c>
      <c r="I521" s="73" t="s">
        <v>1781</v>
      </c>
      <c r="J521" s="73" t="s">
        <v>3149</v>
      </c>
      <c r="K521">
        <v>-2</v>
      </c>
      <c r="L521">
        <v>-2</v>
      </c>
      <c r="M521">
        <v>0</v>
      </c>
      <c r="N521">
        <v>-2</v>
      </c>
      <c r="O521">
        <v>0</v>
      </c>
      <c r="P521">
        <v>0</v>
      </c>
      <c r="Q521">
        <v>0</v>
      </c>
      <c r="R521">
        <v>38000</v>
      </c>
      <c r="S521">
        <v>74000</v>
      </c>
      <c r="T521">
        <v>0</v>
      </c>
      <c r="U521">
        <v>32300</v>
      </c>
      <c r="V521">
        <v>37000</v>
      </c>
      <c r="W521">
        <v>0</v>
      </c>
      <c r="X521">
        <v>0</v>
      </c>
      <c r="Y521">
        <v>-2</v>
      </c>
      <c r="Z521">
        <v>0</v>
      </c>
      <c r="AA521">
        <v>0</v>
      </c>
      <c r="AB521">
        <v>0</v>
      </c>
      <c r="AC521">
        <v>0</v>
      </c>
      <c r="AD521">
        <v>0</v>
      </c>
      <c r="AE521">
        <v>0</v>
      </c>
      <c r="AF521">
        <v>0</v>
      </c>
      <c r="AG521">
        <v>0</v>
      </c>
    </row>
    <row r="522" spans="1:33">
      <c r="A522" s="73">
        <v>521</v>
      </c>
      <c r="B522" s="73" t="s">
        <v>2390</v>
      </c>
      <c r="C522" s="73" t="s">
        <v>2391</v>
      </c>
      <c r="D522" s="73" t="s">
        <v>990</v>
      </c>
      <c r="E522" s="73" t="s">
        <v>985</v>
      </c>
      <c r="F522">
        <v>6</v>
      </c>
      <c r="G522" s="73" t="s">
        <v>1758</v>
      </c>
      <c r="H522" s="73" t="s">
        <v>1675</v>
      </c>
      <c r="I522" s="73" t="s">
        <v>1781</v>
      </c>
      <c r="J522" s="73" t="s">
        <v>2392</v>
      </c>
      <c r="K522">
        <v>20</v>
      </c>
      <c r="L522">
        <v>20</v>
      </c>
      <c r="M522">
        <v>0</v>
      </c>
      <c r="N522">
        <v>20</v>
      </c>
      <c r="O522">
        <v>0</v>
      </c>
      <c r="P522">
        <v>0</v>
      </c>
      <c r="Q522">
        <v>0</v>
      </c>
      <c r="R522">
        <v>30000</v>
      </c>
      <c r="S522">
        <v>66000</v>
      </c>
      <c r="T522">
        <v>0</v>
      </c>
      <c r="U522">
        <v>25500</v>
      </c>
      <c r="V522">
        <v>33000</v>
      </c>
      <c r="W522">
        <v>0</v>
      </c>
      <c r="X522">
        <v>0</v>
      </c>
      <c r="Y522">
        <v>20</v>
      </c>
      <c r="Z522">
        <v>0</v>
      </c>
      <c r="AA522">
        <v>0</v>
      </c>
      <c r="AB522">
        <v>0</v>
      </c>
      <c r="AC522">
        <v>0</v>
      </c>
      <c r="AD522">
        <v>0</v>
      </c>
      <c r="AE522">
        <v>0</v>
      </c>
      <c r="AF522">
        <v>0</v>
      </c>
      <c r="AG522">
        <v>0</v>
      </c>
    </row>
    <row r="523" spans="1:33">
      <c r="A523" s="73">
        <v>522</v>
      </c>
      <c r="B523" s="73" t="s">
        <v>2393</v>
      </c>
      <c r="C523" s="73" t="s">
        <v>2391</v>
      </c>
      <c r="D523" s="73" t="s">
        <v>990</v>
      </c>
      <c r="E523" s="73" t="s">
        <v>985</v>
      </c>
      <c r="F523">
        <v>6</v>
      </c>
      <c r="G523" s="73" t="s">
        <v>1683</v>
      </c>
      <c r="H523" s="73" t="s">
        <v>1675</v>
      </c>
      <c r="I523" s="73" t="s">
        <v>1781</v>
      </c>
      <c r="J523" s="73" t="s">
        <v>2392</v>
      </c>
      <c r="K523">
        <v>48</v>
      </c>
      <c r="L523">
        <v>48</v>
      </c>
      <c r="M523">
        <v>0</v>
      </c>
      <c r="N523">
        <v>48</v>
      </c>
      <c r="O523">
        <v>3</v>
      </c>
      <c r="P523">
        <v>2</v>
      </c>
      <c r="Q523">
        <v>0.58333333300000001</v>
      </c>
      <c r="R523">
        <v>35000</v>
      </c>
      <c r="S523">
        <v>78000</v>
      </c>
      <c r="T523">
        <v>0</v>
      </c>
      <c r="U523">
        <v>29800</v>
      </c>
      <c r="V523">
        <v>39000</v>
      </c>
      <c r="W523">
        <v>0</v>
      </c>
      <c r="X523">
        <v>0</v>
      </c>
      <c r="Y523">
        <v>48</v>
      </c>
      <c r="Z523">
        <v>0</v>
      </c>
      <c r="AA523">
        <v>0</v>
      </c>
      <c r="AB523">
        <v>0</v>
      </c>
      <c r="AC523">
        <v>0</v>
      </c>
      <c r="AD523">
        <v>0</v>
      </c>
      <c r="AE523">
        <v>0</v>
      </c>
      <c r="AF523">
        <v>0</v>
      </c>
      <c r="AG523">
        <v>0</v>
      </c>
    </row>
    <row r="524" spans="1:33">
      <c r="A524" s="73">
        <v>523</v>
      </c>
      <c r="B524" s="73" t="s">
        <v>2394</v>
      </c>
      <c r="C524" s="73" t="s">
        <v>2395</v>
      </c>
      <c r="D524" s="73" t="s">
        <v>990</v>
      </c>
      <c r="E524" s="73" t="s">
        <v>985</v>
      </c>
      <c r="F524">
        <v>6</v>
      </c>
      <c r="G524" s="73" t="s">
        <v>1702</v>
      </c>
      <c r="H524" s="73" t="s">
        <v>1723</v>
      </c>
      <c r="I524" s="73" t="s">
        <v>1781</v>
      </c>
      <c r="J524" s="73" t="s">
        <v>2396</v>
      </c>
      <c r="K524">
        <v>61</v>
      </c>
      <c r="L524">
        <v>61</v>
      </c>
      <c r="M524">
        <v>0</v>
      </c>
      <c r="N524">
        <v>61</v>
      </c>
      <c r="O524">
        <v>0</v>
      </c>
      <c r="P524">
        <v>0</v>
      </c>
      <c r="Q524">
        <v>0</v>
      </c>
      <c r="R524">
        <v>30000</v>
      </c>
      <c r="S524">
        <v>66000</v>
      </c>
      <c r="T524">
        <v>0</v>
      </c>
      <c r="U524">
        <v>25500</v>
      </c>
      <c r="V524">
        <v>33000</v>
      </c>
      <c r="W524">
        <v>0</v>
      </c>
      <c r="X524">
        <v>0</v>
      </c>
      <c r="Y524">
        <v>61</v>
      </c>
      <c r="Z524">
        <v>0</v>
      </c>
      <c r="AA524">
        <v>0</v>
      </c>
      <c r="AB524">
        <v>0</v>
      </c>
      <c r="AC524">
        <v>0</v>
      </c>
      <c r="AD524">
        <v>0</v>
      </c>
      <c r="AE524">
        <v>0</v>
      </c>
      <c r="AF524">
        <v>0</v>
      </c>
      <c r="AG524">
        <v>0</v>
      </c>
    </row>
    <row r="525" spans="1:33">
      <c r="A525" s="73">
        <v>524</v>
      </c>
      <c r="B525" s="73" t="s">
        <v>2397</v>
      </c>
      <c r="C525" s="73" t="s">
        <v>2395</v>
      </c>
      <c r="D525" s="73" t="s">
        <v>990</v>
      </c>
      <c r="E525" s="73" t="s">
        <v>985</v>
      </c>
      <c r="F525">
        <v>6</v>
      </c>
      <c r="G525" s="73" t="s">
        <v>1683</v>
      </c>
      <c r="H525" s="73" t="s">
        <v>1723</v>
      </c>
      <c r="I525" s="73" t="s">
        <v>1781</v>
      </c>
      <c r="J525" s="73" t="s">
        <v>2398</v>
      </c>
      <c r="K525">
        <v>3</v>
      </c>
      <c r="L525">
        <v>3</v>
      </c>
      <c r="M525">
        <v>0</v>
      </c>
      <c r="N525">
        <v>3</v>
      </c>
      <c r="O525">
        <v>3</v>
      </c>
      <c r="P525">
        <v>2</v>
      </c>
      <c r="Q525">
        <v>0.5</v>
      </c>
      <c r="R525">
        <v>35000</v>
      </c>
      <c r="S525">
        <v>78000</v>
      </c>
      <c r="T525">
        <v>0</v>
      </c>
      <c r="U525">
        <v>29800</v>
      </c>
      <c r="V525">
        <v>39000</v>
      </c>
      <c r="W525">
        <v>0</v>
      </c>
      <c r="X525">
        <v>0</v>
      </c>
      <c r="Y525">
        <v>3</v>
      </c>
      <c r="Z525">
        <v>0</v>
      </c>
      <c r="AA525">
        <v>0</v>
      </c>
      <c r="AB525">
        <v>0</v>
      </c>
      <c r="AC525">
        <v>0</v>
      </c>
      <c r="AD525">
        <v>0</v>
      </c>
      <c r="AE525">
        <v>0</v>
      </c>
      <c r="AF525">
        <v>0</v>
      </c>
      <c r="AG525">
        <v>0</v>
      </c>
    </row>
    <row r="526" spans="1:33">
      <c r="A526" s="73">
        <v>525</v>
      </c>
      <c r="B526" s="73" t="s">
        <v>2399</v>
      </c>
      <c r="C526" s="73" t="s">
        <v>2400</v>
      </c>
      <c r="D526" s="73" t="s">
        <v>981</v>
      </c>
      <c r="E526" s="73" t="s">
        <v>982</v>
      </c>
      <c r="F526">
        <v>1</v>
      </c>
      <c r="G526" s="73"/>
      <c r="H526" s="73"/>
      <c r="I526" s="73" t="s">
        <v>1781</v>
      </c>
      <c r="J526" s="73"/>
      <c r="K526">
        <v>1</v>
      </c>
      <c r="L526">
        <v>0</v>
      </c>
      <c r="M526">
        <v>0</v>
      </c>
      <c r="N526">
        <v>0</v>
      </c>
      <c r="O526">
        <v>0</v>
      </c>
      <c r="P526">
        <v>0</v>
      </c>
      <c r="Q526">
        <v>0</v>
      </c>
      <c r="R526">
        <v>0</v>
      </c>
      <c r="S526">
        <v>0</v>
      </c>
      <c r="T526">
        <v>0</v>
      </c>
      <c r="U526">
        <v>0</v>
      </c>
      <c r="V526">
        <v>0</v>
      </c>
      <c r="W526">
        <v>0</v>
      </c>
      <c r="X526">
        <v>0</v>
      </c>
      <c r="Y526">
        <v>0</v>
      </c>
      <c r="Z526">
        <v>0</v>
      </c>
      <c r="AA526">
        <v>0</v>
      </c>
      <c r="AB526">
        <v>0</v>
      </c>
      <c r="AC526">
        <v>1</v>
      </c>
      <c r="AD526">
        <v>0</v>
      </c>
      <c r="AE526">
        <v>0</v>
      </c>
      <c r="AF526">
        <v>0</v>
      </c>
      <c r="AG526">
        <v>0</v>
      </c>
    </row>
    <row r="527" spans="1:33">
      <c r="A527" s="73">
        <v>526</v>
      </c>
      <c r="B527" s="73" t="s">
        <v>2401</v>
      </c>
      <c r="C527" s="73" t="s">
        <v>2402</v>
      </c>
      <c r="D527" s="73" t="s">
        <v>981</v>
      </c>
      <c r="E527" s="73" t="s">
        <v>982</v>
      </c>
      <c r="F527">
        <v>1</v>
      </c>
      <c r="G527" s="73"/>
      <c r="H527" s="73"/>
      <c r="I527" s="73" t="s">
        <v>1781</v>
      </c>
      <c r="J527" s="73"/>
      <c r="K527">
        <v>574</v>
      </c>
      <c r="L527">
        <v>0</v>
      </c>
      <c r="M527">
        <v>0</v>
      </c>
      <c r="N527">
        <v>0</v>
      </c>
      <c r="O527">
        <v>0</v>
      </c>
      <c r="P527">
        <v>0</v>
      </c>
      <c r="Q527">
        <v>0.5</v>
      </c>
      <c r="R527">
        <v>0</v>
      </c>
      <c r="S527">
        <v>0</v>
      </c>
      <c r="T527">
        <v>0</v>
      </c>
      <c r="U527">
        <v>0</v>
      </c>
      <c r="V527">
        <v>0</v>
      </c>
      <c r="W527">
        <v>0</v>
      </c>
      <c r="X527">
        <v>0</v>
      </c>
      <c r="Y527">
        <v>0</v>
      </c>
      <c r="Z527">
        <v>0</v>
      </c>
      <c r="AA527">
        <v>0</v>
      </c>
      <c r="AB527">
        <v>0</v>
      </c>
      <c r="AC527">
        <v>574</v>
      </c>
      <c r="AD527">
        <v>0</v>
      </c>
      <c r="AE527">
        <v>0</v>
      </c>
      <c r="AF527">
        <v>0</v>
      </c>
      <c r="AG527">
        <v>0</v>
      </c>
    </row>
    <row r="528" spans="1:33">
      <c r="A528" s="73">
        <v>527</v>
      </c>
      <c r="B528" s="73" t="s">
        <v>2403</v>
      </c>
      <c r="C528" s="73" t="s">
        <v>2404</v>
      </c>
      <c r="D528" s="73" t="s">
        <v>981</v>
      </c>
      <c r="E528" s="73" t="s">
        <v>982</v>
      </c>
      <c r="F528">
        <v>1</v>
      </c>
      <c r="G528" s="73"/>
      <c r="H528" s="73"/>
      <c r="I528" s="73" t="s">
        <v>1781</v>
      </c>
      <c r="J528" s="73"/>
      <c r="K528">
        <v>0</v>
      </c>
      <c r="L528">
        <v>0</v>
      </c>
      <c r="M528">
        <v>0</v>
      </c>
      <c r="N528">
        <v>0</v>
      </c>
      <c r="O528">
        <v>0</v>
      </c>
      <c r="P528">
        <v>0</v>
      </c>
      <c r="Q528">
        <v>0</v>
      </c>
      <c r="R528">
        <v>0</v>
      </c>
      <c r="S528">
        <v>0</v>
      </c>
      <c r="T528">
        <v>0</v>
      </c>
      <c r="U528">
        <v>0</v>
      </c>
      <c r="V528">
        <v>0</v>
      </c>
      <c r="W528">
        <v>0</v>
      </c>
      <c r="X528">
        <v>100</v>
      </c>
      <c r="Y528">
        <v>0</v>
      </c>
      <c r="Z528">
        <v>0</v>
      </c>
      <c r="AA528">
        <v>0</v>
      </c>
      <c r="AB528">
        <v>0</v>
      </c>
      <c r="AC528">
        <v>0</v>
      </c>
      <c r="AD528">
        <v>0</v>
      </c>
      <c r="AE528">
        <v>0</v>
      </c>
      <c r="AF528">
        <v>0</v>
      </c>
      <c r="AG528">
        <v>0</v>
      </c>
    </row>
    <row r="529" spans="1:33">
      <c r="A529" s="73">
        <v>528</v>
      </c>
      <c r="B529" s="73" t="s">
        <v>2405</v>
      </c>
      <c r="C529" s="73" t="s">
        <v>2406</v>
      </c>
      <c r="D529" s="73" t="s">
        <v>981</v>
      </c>
      <c r="E529" s="73" t="s">
        <v>982</v>
      </c>
      <c r="F529">
        <v>1</v>
      </c>
      <c r="G529" s="73"/>
      <c r="H529" s="73"/>
      <c r="I529" s="73" t="s">
        <v>1781</v>
      </c>
      <c r="J529" s="73"/>
      <c r="K529">
        <v>20</v>
      </c>
      <c r="L529">
        <v>20</v>
      </c>
      <c r="M529">
        <v>0</v>
      </c>
      <c r="N529">
        <v>20</v>
      </c>
      <c r="O529">
        <v>0</v>
      </c>
      <c r="P529">
        <v>0</v>
      </c>
      <c r="Q529">
        <v>0</v>
      </c>
      <c r="R529">
        <v>0</v>
      </c>
      <c r="S529">
        <v>0</v>
      </c>
      <c r="T529">
        <v>0</v>
      </c>
      <c r="U529">
        <v>0</v>
      </c>
      <c r="V529">
        <v>0</v>
      </c>
      <c r="W529">
        <v>0</v>
      </c>
      <c r="X529">
        <v>0</v>
      </c>
      <c r="Y529">
        <v>20</v>
      </c>
      <c r="Z529">
        <v>0</v>
      </c>
      <c r="AA529">
        <v>0</v>
      </c>
      <c r="AB529">
        <v>0</v>
      </c>
      <c r="AC529">
        <v>0</v>
      </c>
      <c r="AD529">
        <v>0</v>
      </c>
      <c r="AE529">
        <v>0</v>
      </c>
      <c r="AF529">
        <v>0</v>
      </c>
      <c r="AG529">
        <v>0</v>
      </c>
    </row>
    <row r="530" spans="1:33">
      <c r="A530" s="73">
        <v>529</v>
      </c>
      <c r="B530" s="73" t="s">
        <v>2407</v>
      </c>
      <c r="C530" s="73" t="s">
        <v>2408</v>
      </c>
      <c r="D530" s="73" t="s">
        <v>981</v>
      </c>
      <c r="E530" s="73" t="s">
        <v>982</v>
      </c>
      <c r="F530">
        <v>1</v>
      </c>
      <c r="G530" s="73"/>
      <c r="H530" s="73"/>
      <c r="I530" s="73" t="s">
        <v>1781</v>
      </c>
      <c r="J530" s="73"/>
      <c r="K530">
        <v>20</v>
      </c>
      <c r="L530">
        <v>20</v>
      </c>
      <c r="M530">
        <v>0</v>
      </c>
      <c r="N530">
        <v>20</v>
      </c>
      <c r="O530">
        <v>0</v>
      </c>
      <c r="P530">
        <v>0</v>
      </c>
      <c r="Q530">
        <v>0</v>
      </c>
      <c r="R530">
        <v>0</v>
      </c>
      <c r="S530">
        <v>0</v>
      </c>
      <c r="T530">
        <v>0</v>
      </c>
      <c r="U530">
        <v>0</v>
      </c>
      <c r="V530">
        <v>0</v>
      </c>
      <c r="W530">
        <v>0</v>
      </c>
      <c r="X530">
        <v>0</v>
      </c>
      <c r="Y530">
        <v>20</v>
      </c>
      <c r="Z530">
        <v>0</v>
      </c>
      <c r="AA530">
        <v>0</v>
      </c>
      <c r="AB530">
        <v>0</v>
      </c>
      <c r="AC530">
        <v>0</v>
      </c>
      <c r="AD530">
        <v>0</v>
      </c>
      <c r="AE530">
        <v>0</v>
      </c>
      <c r="AF530">
        <v>0</v>
      </c>
      <c r="AG530">
        <v>0</v>
      </c>
    </row>
    <row r="531" spans="1:33">
      <c r="A531" s="73">
        <v>530</v>
      </c>
      <c r="B531" s="73" t="s">
        <v>2409</v>
      </c>
      <c r="C531" s="73" t="s">
        <v>2410</v>
      </c>
      <c r="D531" s="73" t="s">
        <v>990</v>
      </c>
      <c r="E531" s="73" t="s">
        <v>985</v>
      </c>
      <c r="F531">
        <v>6</v>
      </c>
      <c r="G531" s="73" t="s">
        <v>1758</v>
      </c>
      <c r="H531" s="73" t="s">
        <v>1675</v>
      </c>
      <c r="I531" s="73" t="s">
        <v>1781</v>
      </c>
      <c r="J531" s="73" t="s">
        <v>2411</v>
      </c>
      <c r="K531">
        <v>6</v>
      </c>
      <c r="L531">
        <v>6</v>
      </c>
      <c r="M531">
        <v>0</v>
      </c>
      <c r="N531">
        <v>6</v>
      </c>
      <c r="O531">
        <v>0</v>
      </c>
      <c r="P531">
        <v>0</v>
      </c>
      <c r="Q531">
        <v>0</v>
      </c>
      <c r="R531">
        <v>100000</v>
      </c>
      <c r="S531">
        <v>240000</v>
      </c>
      <c r="T531">
        <v>0</v>
      </c>
      <c r="U531">
        <v>90000</v>
      </c>
      <c r="V531">
        <v>120000</v>
      </c>
      <c r="W531">
        <v>0</v>
      </c>
      <c r="X531">
        <v>0</v>
      </c>
      <c r="Y531">
        <v>6</v>
      </c>
      <c r="Z531">
        <v>0</v>
      </c>
      <c r="AA531">
        <v>0</v>
      </c>
      <c r="AB531">
        <v>0</v>
      </c>
      <c r="AC531">
        <v>0</v>
      </c>
      <c r="AD531">
        <v>0</v>
      </c>
      <c r="AE531">
        <v>0</v>
      </c>
      <c r="AF531">
        <v>0</v>
      </c>
      <c r="AG531">
        <v>0</v>
      </c>
    </row>
    <row r="532" spans="1:33">
      <c r="A532" s="73">
        <v>531</v>
      </c>
      <c r="B532" s="73" t="s">
        <v>2412</v>
      </c>
      <c r="C532" s="73" t="s">
        <v>2410</v>
      </c>
      <c r="D532" s="73" t="s">
        <v>990</v>
      </c>
      <c r="E532" s="73" t="s">
        <v>985</v>
      </c>
      <c r="F532">
        <v>6</v>
      </c>
      <c r="G532" s="73" t="s">
        <v>1702</v>
      </c>
      <c r="H532" s="73" t="s">
        <v>1675</v>
      </c>
      <c r="I532" s="73" t="s">
        <v>1781</v>
      </c>
      <c r="J532" s="73" t="s">
        <v>2413</v>
      </c>
      <c r="K532">
        <v>6</v>
      </c>
      <c r="L532">
        <v>6</v>
      </c>
      <c r="M532">
        <v>0</v>
      </c>
      <c r="N532">
        <v>6</v>
      </c>
      <c r="O532">
        <v>0</v>
      </c>
      <c r="P532">
        <v>0</v>
      </c>
      <c r="Q532">
        <v>8.3333332999999996E-2</v>
      </c>
      <c r="R532">
        <v>120000</v>
      </c>
      <c r="S532">
        <v>264000</v>
      </c>
      <c r="T532">
        <v>0</v>
      </c>
      <c r="U532">
        <v>108000</v>
      </c>
      <c r="V532">
        <v>132000</v>
      </c>
      <c r="W532">
        <v>0</v>
      </c>
      <c r="X532">
        <v>0</v>
      </c>
      <c r="Y532">
        <v>6</v>
      </c>
      <c r="Z532">
        <v>0</v>
      </c>
      <c r="AA532">
        <v>0</v>
      </c>
      <c r="AB532">
        <v>0</v>
      </c>
      <c r="AC532">
        <v>0</v>
      </c>
      <c r="AD532">
        <v>0</v>
      </c>
      <c r="AE532">
        <v>0</v>
      </c>
      <c r="AF532">
        <v>0</v>
      </c>
      <c r="AG532">
        <v>0</v>
      </c>
    </row>
    <row r="533" spans="1:33">
      <c r="A533" s="73">
        <v>532</v>
      </c>
      <c r="B533" s="73" t="s">
        <v>2414</v>
      </c>
      <c r="C533" s="73" t="s">
        <v>2415</v>
      </c>
      <c r="D533" s="73" t="s">
        <v>1913</v>
      </c>
      <c r="E533" s="73" t="s">
        <v>985</v>
      </c>
      <c r="F533">
        <v>6</v>
      </c>
      <c r="G533" s="73"/>
      <c r="H533" s="73"/>
      <c r="I533" s="73" t="s">
        <v>1781</v>
      </c>
      <c r="J533" s="73"/>
      <c r="K533">
        <v>720</v>
      </c>
      <c r="L533">
        <v>720</v>
      </c>
      <c r="M533">
        <v>0</v>
      </c>
      <c r="N533">
        <v>720</v>
      </c>
      <c r="O533">
        <v>0</v>
      </c>
      <c r="P533">
        <v>0</v>
      </c>
      <c r="Q533">
        <v>0</v>
      </c>
      <c r="R533">
        <v>0</v>
      </c>
      <c r="S533">
        <v>0</v>
      </c>
      <c r="T533">
        <v>0</v>
      </c>
      <c r="U533">
        <v>0</v>
      </c>
      <c r="V533">
        <v>0</v>
      </c>
      <c r="W533">
        <v>0</v>
      </c>
      <c r="X533">
        <v>0</v>
      </c>
      <c r="Y533">
        <v>720</v>
      </c>
      <c r="Z533">
        <v>0</v>
      </c>
      <c r="AA533">
        <v>0</v>
      </c>
      <c r="AB533">
        <v>0</v>
      </c>
      <c r="AC533">
        <v>0</v>
      </c>
      <c r="AD533">
        <v>0</v>
      </c>
      <c r="AE533">
        <v>0</v>
      </c>
      <c r="AF533">
        <v>0</v>
      </c>
      <c r="AG533">
        <v>0</v>
      </c>
    </row>
    <row r="534" spans="1:33">
      <c r="A534" s="73">
        <v>533</v>
      </c>
      <c r="B534" s="73" t="s">
        <v>2416</v>
      </c>
      <c r="C534" s="73" t="s">
        <v>2417</v>
      </c>
      <c r="D534" s="73" t="s">
        <v>981</v>
      </c>
      <c r="E534" s="73" t="s">
        <v>982</v>
      </c>
      <c r="F534">
        <v>1</v>
      </c>
      <c r="G534" s="73"/>
      <c r="H534" s="73"/>
      <c r="I534" s="73" t="s">
        <v>1781</v>
      </c>
      <c r="J534" s="73"/>
      <c r="K534">
        <v>1</v>
      </c>
      <c r="L534">
        <v>0</v>
      </c>
      <c r="M534">
        <v>0</v>
      </c>
      <c r="N534">
        <v>0</v>
      </c>
      <c r="O534">
        <v>0</v>
      </c>
      <c r="P534">
        <v>0</v>
      </c>
      <c r="Q534">
        <v>0</v>
      </c>
      <c r="R534">
        <v>0</v>
      </c>
      <c r="S534">
        <v>0</v>
      </c>
      <c r="T534">
        <v>0</v>
      </c>
      <c r="U534">
        <v>0</v>
      </c>
      <c r="V534">
        <v>0</v>
      </c>
      <c r="W534">
        <v>0</v>
      </c>
      <c r="X534">
        <v>0</v>
      </c>
      <c r="Y534">
        <v>0</v>
      </c>
      <c r="Z534">
        <v>0</v>
      </c>
      <c r="AA534">
        <v>0</v>
      </c>
      <c r="AB534">
        <v>0</v>
      </c>
      <c r="AC534">
        <v>1</v>
      </c>
      <c r="AD534">
        <v>0</v>
      </c>
      <c r="AE534">
        <v>0</v>
      </c>
      <c r="AF534">
        <v>0</v>
      </c>
      <c r="AG534">
        <v>0</v>
      </c>
    </row>
    <row r="535" spans="1:33">
      <c r="A535" s="73">
        <v>534</v>
      </c>
      <c r="B535" s="73" t="s">
        <v>2418</v>
      </c>
      <c r="C535" s="73" t="s">
        <v>2419</v>
      </c>
      <c r="D535" s="73" t="s">
        <v>981</v>
      </c>
      <c r="E535" s="73" t="s">
        <v>982</v>
      </c>
      <c r="F535">
        <v>1</v>
      </c>
      <c r="G535" s="73"/>
      <c r="H535" s="73"/>
      <c r="I535" s="73" t="s">
        <v>1781</v>
      </c>
      <c r="J535" s="73"/>
      <c r="K535">
        <v>94</v>
      </c>
      <c r="L535">
        <v>20</v>
      </c>
      <c r="M535">
        <v>0</v>
      </c>
      <c r="N535">
        <v>20</v>
      </c>
      <c r="O535">
        <v>0</v>
      </c>
      <c r="P535">
        <v>0</v>
      </c>
      <c r="Q535">
        <v>0.5</v>
      </c>
      <c r="R535">
        <v>0</v>
      </c>
      <c r="S535">
        <v>0</v>
      </c>
      <c r="T535">
        <v>0</v>
      </c>
      <c r="U535">
        <v>0</v>
      </c>
      <c r="V535">
        <v>0</v>
      </c>
      <c r="W535">
        <v>0</v>
      </c>
      <c r="X535">
        <v>0</v>
      </c>
      <c r="Y535">
        <v>20</v>
      </c>
      <c r="Z535">
        <v>0</v>
      </c>
      <c r="AA535">
        <v>0</v>
      </c>
      <c r="AB535">
        <v>0</v>
      </c>
      <c r="AC535">
        <v>74</v>
      </c>
      <c r="AD535">
        <v>0</v>
      </c>
      <c r="AE535">
        <v>0</v>
      </c>
      <c r="AF535">
        <v>0</v>
      </c>
      <c r="AG535">
        <v>0</v>
      </c>
    </row>
    <row r="536" spans="1:33">
      <c r="A536" s="73">
        <v>535</v>
      </c>
      <c r="B536" s="73" t="s">
        <v>2420</v>
      </c>
      <c r="C536" s="73" t="s">
        <v>2421</v>
      </c>
      <c r="D536" s="73" t="s">
        <v>981</v>
      </c>
      <c r="E536" s="73" t="s">
        <v>982</v>
      </c>
      <c r="F536">
        <v>1</v>
      </c>
      <c r="G536" s="73"/>
      <c r="H536" s="73"/>
      <c r="I536" s="73" t="s">
        <v>1781</v>
      </c>
      <c r="J536" s="73"/>
      <c r="K536">
        <v>5</v>
      </c>
      <c r="L536">
        <v>5</v>
      </c>
      <c r="M536">
        <v>0</v>
      </c>
      <c r="N536">
        <v>5</v>
      </c>
      <c r="O536">
        <v>0</v>
      </c>
      <c r="P536">
        <v>0</v>
      </c>
      <c r="Q536">
        <v>0</v>
      </c>
      <c r="R536">
        <v>0</v>
      </c>
      <c r="S536">
        <v>0</v>
      </c>
      <c r="T536">
        <v>0</v>
      </c>
      <c r="U536">
        <v>0</v>
      </c>
      <c r="V536">
        <v>0</v>
      </c>
      <c r="W536">
        <v>0</v>
      </c>
      <c r="X536">
        <v>0</v>
      </c>
      <c r="Y536">
        <v>5</v>
      </c>
      <c r="Z536">
        <v>0</v>
      </c>
      <c r="AA536">
        <v>0</v>
      </c>
      <c r="AB536">
        <v>0</v>
      </c>
      <c r="AC536">
        <v>0</v>
      </c>
      <c r="AD536">
        <v>0</v>
      </c>
      <c r="AE536">
        <v>0</v>
      </c>
      <c r="AF536">
        <v>0</v>
      </c>
      <c r="AG536">
        <v>0</v>
      </c>
    </row>
    <row r="537" spans="1:33">
      <c r="A537" s="73">
        <v>536</v>
      </c>
      <c r="B537" s="73" t="s">
        <v>2422</v>
      </c>
      <c r="C537" s="73" t="s">
        <v>2423</v>
      </c>
      <c r="D537" s="73" t="s">
        <v>981</v>
      </c>
      <c r="E537" s="73" t="s">
        <v>982</v>
      </c>
      <c r="F537">
        <v>1</v>
      </c>
      <c r="G537" s="73"/>
      <c r="H537" s="73"/>
      <c r="I537" s="73" t="s">
        <v>1781</v>
      </c>
      <c r="J537" s="73"/>
      <c r="K537">
        <v>4</v>
      </c>
      <c r="L537">
        <v>0</v>
      </c>
      <c r="M537">
        <v>2</v>
      </c>
      <c r="N537">
        <v>-2</v>
      </c>
      <c r="O537">
        <v>0</v>
      </c>
      <c r="P537">
        <v>0</v>
      </c>
      <c r="Q537">
        <v>0</v>
      </c>
      <c r="R537">
        <v>0</v>
      </c>
      <c r="S537">
        <v>0</v>
      </c>
      <c r="T537">
        <v>0</v>
      </c>
      <c r="U537">
        <v>0</v>
      </c>
      <c r="V537">
        <v>0</v>
      </c>
      <c r="W537">
        <v>0</v>
      </c>
      <c r="X537">
        <v>0</v>
      </c>
      <c r="Y537">
        <v>0</v>
      </c>
      <c r="Z537">
        <v>0</v>
      </c>
      <c r="AA537">
        <v>0</v>
      </c>
      <c r="AB537">
        <v>0</v>
      </c>
      <c r="AC537">
        <v>4</v>
      </c>
      <c r="AD537">
        <v>0</v>
      </c>
      <c r="AE537">
        <v>0</v>
      </c>
      <c r="AF537">
        <v>0</v>
      </c>
      <c r="AG537">
        <v>0</v>
      </c>
    </row>
    <row r="538" spans="1:33">
      <c r="A538" s="73">
        <v>537</v>
      </c>
      <c r="B538" s="73" t="s">
        <v>2424</v>
      </c>
      <c r="C538" s="73" t="s">
        <v>2425</v>
      </c>
      <c r="D538" s="73" t="s">
        <v>981</v>
      </c>
      <c r="E538" s="73" t="s">
        <v>982</v>
      </c>
      <c r="F538">
        <v>1</v>
      </c>
      <c r="G538" s="73"/>
      <c r="H538" s="73"/>
      <c r="I538" s="73" t="s">
        <v>1781</v>
      </c>
      <c r="J538" s="73"/>
      <c r="K538">
        <v>10</v>
      </c>
      <c r="L538">
        <v>0</v>
      </c>
      <c r="M538">
        <v>0</v>
      </c>
      <c r="N538">
        <v>0</v>
      </c>
      <c r="O538">
        <v>0</v>
      </c>
      <c r="P538">
        <v>0</v>
      </c>
      <c r="Q538">
        <v>0</v>
      </c>
      <c r="R538">
        <v>0</v>
      </c>
      <c r="S538">
        <v>0</v>
      </c>
      <c r="T538">
        <v>0</v>
      </c>
      <c r="U538">
        <v>0</v>
      </c>
      <c r="V538">
        <v>0</v>
      </c>
      <c r="W538">
        <v>0</v>
      </c>
      <c r="X538">
        <v>0</v>
      </c>
      <c r="Y538">
        <v>0</v>
      </c>
      <c r="Z538">
        <v>0</v>
      </c>
      <c r="AA538">
        <v>0</v>
      </c>
      <c r="AB538">
        <v>0</v>
      </c>
      <c r="AC538">
        <v>10</v>
      </c>
      <c r="AD538">
        <v>0</v>
      </c>
      <c r="AE538">
        <v>0</v>
      </c>
      <c r="AF538">
        <v>0</v>
      </c>
      <c r="AG538">
        <v>0</v>
      </c>
    </row>
    <row r="539" spans="1:33">
      <c r="A539" s="73">
        <v>538</v>
      </c>
      <c r="B539" s="73" t="s">
        <v>2426</v>
      </c>
      <c r="C539" s="73" t="s">
        <v>2427</v>
      </c>
      <c r="D539" s="73" t="s">
        <v>1913</v>
      </c>
      <c r="E539" s="73" t="s">
        <v>985</v>
      </c>
      <c r="F539">
        <v>12</v>
      </c>
      <c r="G539" s="73"/>
      <c r="H539" s="73"/>
      <c r="I539" s="73"/>
      <c r="J539" s="73" t="s">
        <v>2428</v>
      </c>
      <c r="K539">
        <v>1</v>
      </c>
      <c r="L539">
        <v>0</v>
      </c>
      <c r="M539">
        <v>0</v>
      </c>
      <c r="N539">
        <v>0</v>
      </c>
      <c r="O539">
        <v>0</v>
      </c>
      <c r="P539">
        <v>0</v>
      </c>
      <c r="Q539">
        <v>0</v>
      </c>
      <c r="R539">
        <v>270000</v>
      </c>
      <c r="S539">
        <v>508000</v>
      </c>
      <c r="T539">
        <v>0</v>
      </c>
      <c r="U539">
        <v>256500</v>
      </c>
      <c r="V539">
        <v>204000</v>
      </c>
      <c r="W539">
        <v>0</v>
      </c>
      <c r="X539">
        <v>0</v>
      </c>
      <c r="Y539">
        <v>0</v>
      </c>
      <c r="Z539">
        <v>0</v>
      </c>
      <c r="AA539">
        <v>0</v>
      </c>
      <c r="AB539">
        <v>1</v>
      </c>
      <c r="AC539">
        <v>0</v>
      </c>
      <c r="AD539">
        <v>0</v>
      </c>
      <c r="AE539">
        <v>0</v>
      </c>
      <c r="AF539">
        <v>0</v>
      </c>
      <c r="AG539">
        <v>0</v>
      </c>
    </row>
    <row r="540" spans="1:33">
      <c r="A540" s="73">
        <v>539</v>
      </c>
      <c r="B540" s="73" t="s">
        <v>1220</v>
      </c>
      <c r="C540" s="73" t="s">
        <v>1221</v>
      </c>
      <c r="D540" s="73" t="s">
        <v>990</v>
      </c>
      <c r="E540" s="73" t="s">
        <v>985</v>
      </c>
      <c r="F540">
        <v>6</v>
      </c>
      <c r="G540" s="73" t="s">
        <v>1714</v>
      </c>
      <c r="H540" s="73" t="s">
        <v>1707</v>
      </c>
      <c r="I540" s="73" t="s">
        <v>1732</v>
      </c>
      <c r="J540" s="73" t="s">
        <v>1510</v>
      </c>
      <c r="K540">
        <v>123</v>
      </c>
      <c r="L540">
        <v>123</v>
      </c>
      <c r="M540">
        <v>0</v>
      </c>
      <c r="N540">
        <v>123</v>
      </c>
      <c r="O540">
        <v>20</v>
      </c>
      <c r="P540">
        <v>30</v>
      </c>
      <c r="Q540">
        <v>15.083333333000001</v>
      </c>
      <c r="R540">
        <v>38000</v>
      </c>
      <c r="S540">
        <v>84000</v>
      </c>
      <c r="T540">
        <v>30400</v>
      </c>
      <c r="U540">
        <v>32300</v>
      </c>
      <c r="V540">
        <v>42000</v>
      </c>
      <c r="W540">
        <v>0</v>
      </c>
      <c r="X540">
        <v>0</v>
      </c>
      <c r="Y540">
        <v>123</v>
      </c>
      <c r="Z540">
        <v>0</v>
      </c>
      <c r="AA540">
        <v>0</v>
      </c>
      <c r="AB540">
        <v>0</v>
      </c>
      <c r="AC540">
        <v>0</v>
      </c>
      <c r="AD540">
        <v>0</v>
      </c>
      <c r="AE540">
        <v>0</v>
      </c>
      <c r="AF540">
        <v>0</v>
      </c>
      <c r="AG540">
        <v>0</v>
      </c>
    </row>
    <row r="541" spans="1:33">
      <c r="A541" s="73">
        <v>540</v>
      </c>
      <c r="B541" s="73" t="s">
        <v>2429</v>
      </c>
      <c r="C541" s="73" t="s">
        <v>1222</v>
      </c>
      <c r="D541" s="73" t="s">
        <v>990</v>
      </c>
      <c r="E541" s="73" t="s">
        <v>985</v>
      </c>
      <c r="F541">
        <v>12</v>
      </c>
      <c r="G541" s="73" t="s">
        <v>1683</v>
      </c>
      <c r="H541" s="73" t="s">
        <v>1723</v>
      </c>
      <c r="I541" s="73" t="s">
        <v>1670</v>
      </c>
      <c r="J541" s="73" t="s">
        <v>2430</v>
      </c>
      <c r="K541">
        <v>1</v>
      </c>
      <c r="L541">
        <v>1</v>
      </c>
      <c r="M541">
        <v>0</v>
      </c>
      <c r="N541">
        <v>1</v>
      </c>
      <c r="O541">
        <v>0</v>
      </c>
      <c r="P541">
        <v>0</v>
      </c>
      <c r="Q541">
        <v>0</v>
      </c>
      <c r="R541">
        <v>36000</v>
      </c>
      <c r="S541">
        <v>80000</v>
      </c>
      <c r="T541">
        <v>0</v>
      </c>
      <c r="U541">
        <v>30600</v>
      </c>
      <c r="V541">
        <v>40000</v>
      </c>
      <c r="W541">
        <v>0</v>
      </c>
      <c r="X541">
        <v>0</v>
      </c>
      <c r="Y541">
        <v>1</v>
      </c>
      <c r="Z541">
        <v>0</v>
      </c>
      <c r="AA541">
        <v>0</v>
      </c>
      <c r="AB541">
        <v>0</v>
      </c>
      <c r="AC541">
        <v>0</v>
      </c>
      <c r="AD541">
        <v>0</v>
      </c>
      <c r="AE541">
        <v>0</v>
      </c>
      <c r="AF541">
        <v>0</v>
      </c>
      <c r="AG541">
        <v>0</v>
      </c>
    </row>
    <row r="542" spans="1:33">
      <c r="A542" s="73">
        <v>541</v>
      </c>
      <c r="B542" s="73" t="s">
        <v>1223</v>
      </c>
      <c r="C542" s="73" t="s">
        <v>1222</v>
      </c>
      <c r="D542" s="73" t="s">
        <v>990</v>
      </c>
      <c r="E542" s="73" t="s">
        <v>985</v>
      </c>
      <c r="F542">
        <v>12</v>
      </c>
      <c r="G542" s="73" t="s">
        <v>1689</v>
      </c>
      <c r="H542" s="73" t="s">
        <v>1723</v>
      </c>
      <c r="I542" s="73" t="s">
        <v>1670</v>
      </c>
      <c r="J542" s="73" t="s">
        <v>1511</v>
      </c>
      <c r="K542">
        <v>542</v>
      </c>
      <c r="L542">
        <v>543</v>
      </c>
      <c r="M542">
        <v>0</v>
      </c>
      <c r="N542">
        <v>543</v>
      </c>
      <c r="O542">
        <v>30</v>
      </c>
      <c r="P542">
        <v>32.333333332999999</v>
      </c>
      <c r="Q542">
        <v>16.166666666000001</v>
      </c>
      <c r="R542">
        <v>40000</v>
      </c>
      <c r="S542">
        <v>88000</v>
      </c>
      <c r="T542">
        <v>28000</v>
      </c>
      <c r="U542">
        <v>36000</v>
      </c>
      <c r="V542">
        <v>44000</v>
      </c>
      <c r="W542">
        <v>-648</v>
      </c>
      <c r="X542">
        <v>648</v>
      </c>
      <c r="Y542">
        <v>543</v>
      </c>
      <c r="Z542">
        <v>0</v>
      </c>
      <c r="AA542">
        <v>0</v>
      </c>
      <c r="AB542">
        <v>0</v>
      </c>
      <c r="AC542">
        <v>-1</v>
      </c>
      <c r="AD542">
        <v>0</v>
      </c>
      <c r="AE542">
        <v>0</v>
      </c>
      <c r="AF542">
        <v>0</v>
      </c>
      <c r="AG542">
        <v>0</v>
      </c>
    </row>
    <row r="543" spans="1:33">
      <c r="A543" s="73">
        <v>542</v>
      </c>
      <c r="B543" s="73" t="s">
        <v>3150</v>
      </c>
      <c r="C543" s="73" t="s">
        <v>3151</v>
      </c>
      <c r="D543" s="73" t="s">
        <v>990</v>
      </c>
      <c r="E543" s="73" t="s">
        <v>985</v>
      </c>
      <c r="F543">
        <v>12</v>
      </c>
      <c r="G543" s="73" t="s">
        <v>1731</v>
      </c>
      <c r="H543" s="73" t="s">
        <v>1675</v>
      </c>
      <c r="I543" s="73" t="s">
        <v>1670</v>
      </c>
      <c r="J543" s="73" t="s">
        <v>1512</v>
      </c>
      <c r="K543">
        <v>-1</v>
      </c>
      <c r="L543">
        <v>-1</v>
      </c>
      <c r="M543">
        <v>0</v>
      </c>
      <c r="N543">
        <v>-1</v>
      </c>
      <c r="O543">
        <v>0</v>
      </c>
      <c r="P543">
        <v>0</v>
      </c>
      <c r="Q543">
        <v>0</v>
      </c>
      <c r="R543">
        <v>55000</v>
      </c>
      <c r="S543">
        <v>100000</v>
      </c>
      <c r="T543">
        <v>0</v>
      </c>
      <c r="U543">
        <v>47000</v>
      </c>
      <c r="V543">
        <v>55000</v>
      </c>
      <c r="W543">
        <v>0</v>
      </c>
      <c r="X543">
        <v>0</v>
      </c>
      <c r="Y543">
        <v>-1</v>
      </c>
      <c r="Z543">
        <v>0</v>
      </c>
      <c r="AA543">
        <v>0</v>
      </c>
      <c r="AB543">
        <v>0</v>
      </c>
      <c r="AC543">
        <v>0</v>
      </c>
      <c r="AD543">
        <v>0</v>
      </c>
      <c r="AE543">
        <v>0</v>
      </c>
      <c r="AF543">
        <v>0</v>
      </c>
      <c r="AG543">
        <v>0</v>
      </c>
    </row>
    <row r="544" spans="1:33">
      <c r="A544" s="73">
        <v>543</v>
      </c>
      <c r="B544" s="73" t="s">
        <v>1224</v>
      </c>
      <c r="C544" s="73" t="s">
        <v>1225</v>
      </c>
      <c r="D544" s="73" t="s">
        <v>990</v>
      </c>
      <c r="E544" s="73" t="s">
        <v>985</v>
      </c>
      <c r="F544">
        <v>12</v>
      </c>
      <c r="G544" s="73" t="s">
        <v>1674</v>
      </c>
      <c r="H544" s="73" t="s">
        <v>1675</v>
      </c>
      <c r="I544" s="73" t="s">
        <v>1670</v>
      </c>
      <c r="J544" s="73" t="s">
        <v>1512</v>
      </c>
      <c r="K544">
        <v>509</v>
      </c>
      <c r="L544">
        <v>4</v>
      </c>
      <c r="M544">
        <v>0</v>
      </c>
      <c r="N544">
        <v>4</v>
      </c>
      <c r="O544">
        <v>11</v>
      </c>
      <c r="P544">
        <v>114.333333333</v>
      </c>
      <c r="Q544">
        <v>53.166666665999998</v>
      </c>
      <c r="R544">
        <v>42000</v>
      </c>
      <c r="S544">
        <v>94000</v>
      </c>
      <c r="T544">
        <v>29000</v>
      </c>
      <c r="U544">
        <v>35700</v>
      </c>
      <c r="V544">
        <v>47000</v>
      </c>
      <c r="W544">
        <v>0</v>
      </c>
      <c r="X544">
        <v>0</v>
      </c>
      <c r="Y544">
        <v>4</v>
      </c>
      <c r="Z544">
        <v>2</v>
      </c>
      <c r="AA544">
        <v>0</v>
      </c>
      <c r="AB544">
        <v>0</v>
      </c>
      <c r="AC544">
        <v>3</v>
      </c>
      <c r="AD544">
        <v>500</v>
      </c>
      <c r="AE544">
        <v>0</v>
      </c>
      <c r="AF544">
        <v>0</v>
      </c>
      <c r="AG544">
        <v>0</v>
      </c>
    </row>
    <row r="545" spans="1:33">
      <c r="A545" s="73">
        <v>544</v>
      </c>
      <c r="B545" s="73" t="s">
        <v>1226</v>
      </c>
      <c r="C545" s="73" t="s">
        <v>1227</v>
      </c>
      <c r="D545" s="73" t="s">
        <v>990</v>
      </c>
      <c r="E545" s="73" t="s">
        <v>985</v>
      </c>
      <c r="F545">
        <v>6</v>
      </c>
      <c r="G545" s="73" t="s">
        <v>1674</v>
      </c>
      <c r="H545" s="73" t="s">
        <v>1703</v>
      </c>
      <c r="I545" s="73" t="s">
        <v>1732</v>
      </c>
      <c r="J545" s="73" t="s">
        <v>1513</v>
      </c>
      <c r="K545">
        <v>12</v>
      </c>
      <c r="L545">
        <v>-2</v>
      </c>
      <c r="M545">
        <v>0</v>
      </c>
      <c r="N545">
        <v>-2</v>
      </c>
      <c r="O545">
        <v>7</v>
      </c>
      <c r="P545">
        <v>227.33333333300001</v>
      </c>
      <c r="Q545">
        <v>176.5</v>
      </c>
      <c r="R545">
        <v>39000</v>
      </c>
      <c r="S545">
        <v>86000</v>
      </c>
      <c r="T545">
        <v>20500</v>
      </c>
      <c r="U545">
        <v>33200</v>
      </c>
      <c r="V545">
        <v>29000</v>
      </c>
      <c r="W545">
        <v>0</v>
      </c>
      <c r="X545">
        <v>0</v>
      </c>
      <c r="Y545">
        <v>-2</v>
      </c>
      <c r="Z545">
        <v>1</v>
      </c>
      <c r="AA545">
        <v>0</v>
      </c>
      <c r="AB545">
        <v>0</v>
      </c>
      <c r="AC545">
        <v>0</v>
      </c>
      <c r="AD545">
        <v>0</v>
      </c>
      <c r="AE545">
        <v>13</v>
      </c>
      <c r="AF545">
        <v>0</v>
      </c>
      <c r="AG545">
        <v>0</v>
      </c>
    </row>
    <row r="546" spans="1:33">
      <c r="A546" s="73">
        <v>545</v>
      </c>
      <c r="B546" s="73" t="s">
        <v>2431</v>
      </c>
      <c r="C546" s="73" t="s">
        <v>2432</v>
      </c>
      <c r="D546" s="73" t="s">
        <v>990</v>
      </c>
      <c r="E546" s="73" t="s">
        <v>985</v>
      </c>
      <c r="F546">
        <v>6</v>
      </c>
      <c r="G546" s="73" t="s">
        <v>1689</v>
      </c>
      <c r="H546" s="73" t="s">
        <v>1719</v>
      </c>
      <c r="I546" s="73" t="s">
        <v>1699</v>
      </c>
      <c r="J546" s="73" t="s">
        <v>2433</v>
      </c>
      <c r="K546">
        <v>96</v>
      </c>
      <c r="L546">
        <v>96</v>
      </c>
      <c r="M546">
        <v>0</v>
      </c>
      <c r="N546">
        <v>96</v>
      </c>
      <c r="O546">
        <v>23</v>
      </c>
      <c r="P546">
        <v>10</v>
      </c>
      <c r="Q546">
        <v>2.5833333330000001</v>
      </c>
      <c r="R546">
        <v>145000</v>
      </c>
      <c r="S546">
        <v>320000</v>
      </c>
      <c r="T546">
        <v>0</v>
      </c>
      <c r="U546">
        <v>130500</v>
      </c>
      <c r="V546">
        <v>160000</v>
      </c>
      <c r="W546">
        <v>0</v>
      </c>
      <c r="X546">
        <v>0</v>
      </c>
      <c r="Y546">
        <v>96</v>
      </c>
      <c r="Z546">
        <v>0</v>
      </c>
      <c r="AA546">
        <v>0</v>
      </c>
      <c r="AB546">
        <v>0</v>
      </c>
      <c r="AC546">
        <v>0</v>
      </c>
      <c r="AD546">
        <v>0</v>
      </c>
      <c r="AE546">
        <v>0</v>
      </c>
      <c r="AF546">
        <v>0</v>
      </c>
      <c r="AG546">
        <v>0</v>
      </c>
    </row>
    <row r="547" spans="1:33">
      <c r="A547" s="73">
        <v>546</v>
      </c>
      <c r="B547" s="73" t="s">
        <v>2434</v>
      </c>
      <c r="C547" s="73" t="s">
        <v>2435</v>
      </c>
      <c r="D547" s="73" t="s">
        <v>990</v>
      </c>
      <c r="E547" s="73" t="s">
        <v>985</v>
      </c>
      <c r="F547">
        <v>6</v>
      </c>
      <c r="G547" s="73" t="s">
        <v>1689</v>
      </c>
      <c r="H547" s="73" t="s">
        <v>1675</v>
      </c>
      <c r="I547" s="73" t="s">
        <v>1699</v>
      </c>
      <c r="J547" s="73" t="s">
        <v>2436</v>
      </c>
      <c r="K547">
        <v>225</v>
      </c>
      <c r="L547">
        <v>223</v>
      </c>
      <c r="M547">
        <v>0</v>
      </c>
      <c r="N547">
        <v>223</v>
      </c>
      <c r="O547">
        <v>14</v>
      </c>
      <c r="P547">
        <v>6.3333333329999997</v>
      </c>
      <c r="Q547">
        <v>4.25</v>
      </c>
      <c r="R547">
        <v>57000</v>
      </c>
      <c r="S547">
        <v>126000</v>
      </c>
      <c r="T547">
        <v>0</v>
      </c>
      <c r="U547">
        <v>48500</v>
      </c>
      <c r="V547">
        <v>63000</v>
      </c>
      <c r="W547">
        <v>0</v>
      </c>
      <c r="X547">
        <v>0</v>
      </c>
      <c r="Y547">
        <v>223</v>
      </c>
      <c r="Z547">
        <v>2</v>
      </c>
      <c r="AA547">
        <v>0</v>
      </c>
      <c r="AB547">
        <v>0</v>
      </c>
      <c r="AC547">
        <v>0</v>
      </c>
      <c r="AD547">
        <v>0</v>
      </c>
      <c r="AE547">
        <v>0</v>
      </c>
      <c r="AF547">
        <v>0</v>
      </c>
      <c r="AG547">
        <v>0</v>
      </c>
    </row>
    <row r="548" spans="1:33">
      <c r="A548" s="73">
        <v>547</v>
      </c>
      <c r="B548" s="73" t="s">
        <v>3152</v>
      </c>
      <c r="C548" s="73" t="s">
        <v>3153</v>
      </c>
      <c r="D548" s="73" t="s">
        <v>990</v>
      </c>
      <c r="E548" s="73" t="s">
        <v>985</v>
      </c>
      <c r="F548">
        <v>6</v>
      </c>
      <c r="G548" s="73" t="s">
        <v>1858</v>
      </c>
      <c r="H548" s="73" t="s">
        <v>1723</v>
      </c>
      <c r="I548" s="73" t="s">
        <v>2439</v>
      </c>
      <c r="J548" s="73" t="s">
        <v>3154</v>
      </c>
      <c r="K548">
        <v>-2</v>
      </c>
      <c r="L548">
        <v>-2</v>
      </c>
      <c r="M548">
        <v>0</v>
      </c>
      <c r="N548">
        <v>-2</v>
      </c>
      <c r="O548">
        <v>0</v>
      </c>
      <c r="P548">
        <v>0</v>
      </c>
      <c r="Q548">
        <v>0</v>
      </c>
      <c r="R548">
        <v>13000</v>
      </c>
      <c r="S548">
        <v>25000</v>
      </c>
      <c r="T548">
        <v>0</v>
      </c>
      <c r="U548">
        <v>11100</v>
      </c>
      <c r="V548">
        <v>8000</v>
      </c>
      <c r="W548">
        <v>0</v>
      </c>
      <c r="X548">
        <v>0</v>
      </c>
      <c r="Y548">
        <v>-2</v>
      </c>
      <c r="Z548">
        <v>0</v>
      </c>
      <c r="AA548">
        <v>0</v>
      </c>
      <c r="AB548">
        <v>0</v>
      </c>
      <c r="AC548">
        <v>0</v>
      </c>
      <c r="AD548">
        <v>0</v>
      </c>
      <c r="AE548">
        <v>0</v>
      </c>
      <c r="AF548">
        <v>0</v>
      </c>
      <c r="AG548">
        <v>0</v>
      </c>
    </row>
    <row r="549" spans="1:33">
      <c r="A549" s="73">
        <v>548</v>
      </c>
      <c r="B549" s="73" t="s">
        <v>3155</v>
      </c>
      <c r="C549" s="73" t="s">
        <v>3153</v>
      </c>
      <c r="D549" s="73" t="s">
        <v>990</v>
      </c>
      <c r="E549" s="73" t="s">
        <v>985</v>
      </c>
      <c r="F549">
        <v>12</v>
      </c>
      <c r="G549" s="73" t="s">
        <v>1731</v>
      </c>
      <c r="H549" s="73" t="s">
        <v>1723</v>
      </c>
      <c r="I549" s="73" t="s">
        <v>2439</v>
      </c>
      <c r="J549" s="73" t="s">
        <v>3154</v>
      </c>
      <c r="K549">
        <v>-1</v>
      </c>
      <c r="L549">
        <v>-1</v>
      </c>
      <c r="M549">
        <v>0</v>
      </c>
      <c r="N549">
        <v>-1</v>
      </c>
      <c r="O549">
        <v>0</v>
      </c>
      <c r="P549">
        <v>0</v>
      </c>
      <c r="Q549">
        <v>0</v>
      </c>
      <c r="R549">
        <v>13000</v>
      </c>
      <c r="S549">
        <v>25000</v>
      </c>
      <c r="T549">
        <v>0</v>
      </c>
      <c r="U549">
        <v>11100</v>
      </c>
      <c r="V549">
        <v>8000</v>
      </c>
      <c r="W549">
        <v>0</v>
      </c>
      <c r="X549">
        <v>0</v>
      </c>
      <c r="Y549">
        <v>-1</v>
      </c>
      <c r="Z549">
        <v>0</v>
      </c>
      <c r="AA549">
        <v>0</v>
      </c>
      <c r="AB549">
        <v>0</v>
      </c>
      <c r="AC549">
        <v>0</v>
      </c>
      <c r="AD549">
        <v>0</v>
      </c>
      <c r="AE549">
        <v>0</v>
      </c>
      <c r="AF549">
        <v>0</v>
      </c>
      <c r="AG549">
        <v>0</v>
      </c>
    </row>
    <row r="550" spans="1:33">
      <c r="A550" s="73">
        <v>549</v>
      </c>
      <c r="B550" s="73" t="s">
        <v>3156</v>
      </c>
      <c r="C550" s="73" t="s">
        <v>3153</v>
      </c>
      <c r="D550" s="73" t="s">
        <v>990</v>
      </c>
      <c r="E550" s="73" t="s">
        <v>985</v>
      </c>
      <c r="F550">
        <v>12</v>
      </c>
      <c r="G550" s="73" t="s">
        <v>1776</v>
      </c>
      <c r="H550" s="73" t="s">
        <v>1723</v>
      </c>
      <c r="I550" s="73" t="s">
        <v>2439</v>
      </c>
      <c r="J550" s="73" t="s">
        <v>3154</v>
      </c>
      <c r="K550">
        <v>-15</v>
      </c>
      <c r="L550">
        <v>-15</v>
      </c>
      <c r="M550">
        <v>0</v>
      </c>
      <c r="N550">
        <v>-15</v>
      </c>
      <c r="O550">
        <v>0</v>
      </c>
      <c r="P550">
        <v>0</v>
      </c>
      <c r="Q550">
        <v>0</v>
      </c>
      <c r="R550">
        <v>13000</v>
      </c>
      <c r="S550">
        <v>25000</v>
      </c>
      <c r="T550">
        <v>0</v>
      </c>
      <c r="U550">
        <v>11000</v>
      </c>
      <c r="V550">
        <v>8000</v>
      </c>
      <c r="W550">
        <v>0</v>
      </c>
      <c r="X550">
        <v>0</v>
      </c>
      <c r="Y550">
        <v>-15</v>
      </c>
      <c r="Z550">
        <v>0</v>
      </c>
      <c r="AA550">
        <v>0</v>
      </c>
      <c r="AB550">
        <v>0</v>
      </c>
      <c r="AC550">
        <v>0</v>
      </c>
      <c r="AD550">
        <v>0</v>
      </c>
      <c r="AE550">
        <v>0</v>
      </c>
      <c r="AF550">
        <v>0</v>
      </c>
      <c r="AG550">
        <v>0</v>
      </c>
    </row>
    <row r="551" spans="1:33">
      <c r="A551" s="73">
        <v>550</v>
      </c>
      <c r="B551" s="73" t="s">
        <v>2437</v>
      </c>
      <c r="C551" s="73" t="s">
        <v>2438</v>
      </c>
      <c r="D551" s="73" t="s">
        <v>990</v>
      </c>
      <c r="E551" s="73" t="s">
        <v>985</v>
      </c>
      <c r="F551">
        <v>6</v>
      </c>
      <c r="G551" s="73" t="s">
        <v>1758</v>
      </c>
      <c r="H551" s="73" t="s">
        <v>1703</v>
      </c>
      <c r="I551" s="73" t="s">
        <v>2439</v>
      </c>
      <c r="J551" s="73" t="s">
        <v>2440</v>
      </c>
      <c r="K551">
        <v>2</v>
      </c>
      <c r="L551">
        <v>2</v>
      </c>
      <c r="M551">
        <v>0</v>
      </c>
      <c r="N551">
        <v>2</v>
      </c>
      <c r="O551">
        <v>0</v>
      </c>
      <c r="P551">
        <v>0</v>
      </c>
      <c r="Q551">
        <v>0</v>
      </c>
      <c r="R551">
        <v>72000</v>
      </c>
      <c r="S551">
        <v>160000</v>
      </c>
      <c r="T551">
        <v>0</v>
      </c>
      <c r="U551">
        <v>61200</v>
      </c>
      <c r="V551">
        <v>80000</v>
      </c>
      <c r="W551">
        <v>0</v>
      </c>
      <c r="X551">
        <v>0</v>
      </c>
      <c r="Y551">
        <v>2</v>
      </c>
      <c r="Z551">
        <v>0</v>
      </c>
      <c r="AA551">
        <v>0</v>
      </c>
      <c r="AB551">
        <v>0</v>
      </c>
      <c r="AC551">
        <v>0</v>
      </c>
      <c r="AD551">
        <v>0</v>
      </c>
      <c r="AE551">
        <v>0</v>
      </c>
      <c r="AF551">
        <v>0</v>
      </c>
      <c r="AG551">
        <v>0</v>
      </c>
    </row>
    <row r="552" spans="1:33">
      <c r="A552" s="73">
        <v>551</v>
      </c>
      <c r="B552" s="73" t="s">
        <v>2441</v>
      </c>
      <c r="C552" s="73" t="s">
        <v>2442</v>
      </c>
      <c r="D552" s="73" t="s">
        <v>990</v>
      </c>
      <c r="E552" s="73" t="s">
        <v>985</v>
      </c>
      <c r="F552">
        <v>6</v>
      </c>
      <c r="G552" s="73" t="s">
        <v>1735</v>
      </c>
      <c r="H552" s="73" t="s">
        <v>1703</v>
      </c>
      <c r="I552" s="73" t="s">
        <v>2439</v>
      </c>
      <c r="J552" s="73" t="s">
        <v>2443</v>
      </c>
      <c r="K552">
        <v>1</v>
      </c>
      <c r="L552">
        <v>1</v>
      </c>
      <c r="M552">
        <v>0</v>
      </c>
      <c r="N552">
        <v>1</v>
      </c>
      <c r="O552">
        <v>0</v>
      </c>
      <c r="P552">
        <v>0</v>
      </c>
      <c r="Q552">
        <v>0</v>
      </c>
      <c r="R552">
        <v>38000</v>
      </c>
      <c r="S552">
        <v>84000</v>
      </c>
      <c r="T552">
        <v>0</v>
      </c>
      <c r="U552">
        <v>32300</v>
      </c>
      <c r="V552">
        <v>42000</v>
      </c>
      <c r="W552">
        <v>0</v>
      </c>
      <c r="X552">
        <v>0</v>
      </c>
      <c r="Y552">
        <v>1</v>
      </c>
      <c r="Z552">
        <v>0</v>
      </c>
      <c r="AA552">
        <v>0</v>
      </c>
      <c r="AB552">
        <v>0</v>
      </c>
      <c r="AC552">
        <v>0</v>
      </c>
      <c r="AD552">
        <v>0</v>
      </c>
      <c r="AE552">
        <v>0</v>
      </c>
      <c r="AF552">
        <v>0</v>
      </c>
      <c r="AG552">
        <v>0</v>
      </c>
    </row>
    <row r="553" spans="1:33">
      <c r="A553" s="73">
        <v>552</v>
      </c>
      <c r="B553" s="73" t="s">
        <v>2444</v>
      </c>
      <c r="C553" s="73" t="s">
        <v>2445</v>
      </c>
      <c r="D553" s="73" t="s">
        <v>990</v>
      </c>
      <c r="E553" s="73" t="s">
        <v>985</v>
      </c>
      <c r="F553">
        <v>6</v>
      </c>
      <c r="G553" s="73" t="s">
        <v>1726</v>
      </c>
      <c r="H553" s="73" t="s">
        <v>1703</v>
      </c>
      <c r="I553" s="73" t="s">
        <v>2439</v>
      </c>
      <c r="J553" s="73" t="s">
        <v>2446</v>
      </c>
      <c r="K553">
        <v>5</v>
      </c>
      <c r="L553">
        <v>5</v>
      </c>
      <c r="M553">
        <v>0</v>
      </c>
      <c r="N553">
        <v>5</v>
      </c>
      <c r="O553">
        <v>6</v>
      </c>
      <c r="P553">
        <v>2</v>
      </c>
      <c r="Q553">
        <v>0.5</v>
      </c>
      <c r="R553">
        <v>38000</v>
      </c>
      <c r="S553">
        <v>84000</v>
      </c>
      <c r="T553">
        <v>0</v>
      </c>
      <c r="U553">
        <v>32300</v>
      </c>
      <c r="V553">
        <v>42000</v>
      </c>
      <c r="W553">
        <v>0</v>
      </c>
      <c r="X553">
        <v>0</v>
      </c>
      <c r="Y553">
        <v>5</v>
      </c>
      <c r="Z553">
        <v>0</v>
      </c>
      <c r="AA553">
        <v>0</v>
      </c>
      <c r="AB553">
        <v>0</v>
      </c>
      <c r="AC553">
        <v>0</v>
      </c>
      <c r="AD553">
        <v>0</v>
      </c>
      <c r="AE553">
        <v>0</v>
      </c>
      <c r="AF553">
        <v>0</v>
      </c>
      <c r="AG553">
        <v>0</v>
      </c>
    </row>
    <row r="554" spans="1:33">
      <c r="A554" s="73">
        <v>553</v>
      </c>
      <c r="B554" s="73" t="s">
        <v>2447</v>
      </c>
      <c r="C554" s="73" t="s">
        <v>2448</v>
      </c>
      <c r="D554" s="73" t="s">
        <v>990</v>
      </c>
      <c r="E554" s="73" t="s">
        <v>985</v>
      </c>
      <c r="F554">
        <v>6</v>
      </c>
      <c r="G554" s="73" t="s">
        <v>1735</v>
      </c>
      <c r="H554" s="73" t="s">
        <v>1703</v>
      </c>
      <c r="I554" s="73" t="s">
        <v>2439</v>
      </c>
      <c r="J554" s="73" t="s">
        <v>2449</v>
      </c>
      <c r="K554">
        <v>38</v>
      </c>
      <c r="L554">
        <v>38</v>
      </c>
      <c r="M554">
        <v>0</v>
      </c>
      <c r="N554">
        <v>38</v>
      </c>
      <c r="O554">
        <v>0</v>
      </c>
      <c r="P554">
        <v>2</v>
      </c>
      <c r="Q554">
        <v>0.5</v>
      </c>
      <c r="R554">
        <v>60000</v>
      </c>
      <c r="S554">
        <v>132000</v>
      </c>
      <c r="T554">
        <v>0</v>
      </c>
      <c r="U554">
        <v>51000</v>
      </c>
      <c r="V554">
        <v>66000</v>
      </c>
      <c r="W554">
        <v>0</v>
      </c>
      <c r="X554">
        <v>0</v>
      </c>
      <c r="Y554">
        <v>38</v>
      </c>
      <c r="Z554">
        <v>0</v>
      </c>
      <c r="AA554">
        <v>0</v>
      </c>
      <c r="AB554">
        <v>0</v>
      </c>
      <c r="AC554">
        <v>0</v>
      </c>
      <c r="AD554">
        <v>0</v>
      </c>
      <c r="AE554">
        <v>0</v>
      </c>
      <c r="AF554">
        <v>0</v>
      </c>
      <c r="AG554">
        <v>0</v>
      </c>
    </row>
    <row r="555" spans="1:33">
      <c r="A555" s="73">
        <v>554</v>
      </c>
      <c r="B555" s="73" t="s">
        <v>3207</v>
      </c>
      <c r="C555" s="73" t="s">
        <v>3208</v>
      </c>
      <c r="D555" s="73" t="s">
        <v>1913</v>
      </c>
      <c r="E555" s="73" t="s">
        <v>985</v>
      </c>
      <c r="F555">
        <v>6</v>
      </c>
      <c r="G555" s="73"/>
      <c r="H555" s="73"/>
      <c r="I555" s="73"/>
      <c r="J555" s="73" t="s">
        <v>3209</v>
      </c>
      <c r="K555">
        <v>-3</v>
      </c>
      <c r="L555">
        <v>-3</v>
      </c>
      <c r="M555">
        <v>0</v>
      </c>
      <c r="N555">
        <v>-3</v>
      </c>
      <c r="O555">
        <v>3</v>
      </c>
      <c r="P555">
        <v>1</v>
      </c>
      <c r="Q555">
        <v>0.25</v>
      </c>
      <c r="R555">
        <v>63000</v>
      </c>
      <c r="S555">
        <v>132000</v>
      </c>
      <c r="T555">
        <v>0</v>
      </c>
      <c r="U555">
        <v>53600</v>
      </c>
      <c r="V555">
        <v>70000</v>
      </c>
      <c r="W555">
        <v>0</v>
      </c>
      <c r="X555">
        <v>0</v>
      </c>
      <c r="Y555">
        <v>-3</v>
      </c>
      <c r="Z555">
        <v>0</v>
      </c>
      <c r="AA555">
        <v>0</v>
      </c>
      <c r="AB555">
        <v>0</v>
      </c>
      <c r="AC555">
        <v>0</v>
      </c>
      <c r="AD555">
        <v>0</v>
      </c>
      <c r="AE555">
        <v>0</v>
      </c>
      <c r="AF555">
        <v>0</v>
      </c>
      <c r="AG555">
        <v>0</v>
      </c>
    </row>
    <row r="556" spans="1:33">
      <c r="A556" s="73">
        <v>555</v>
      </c>
      <c r="B556" s="73" t="s">
        <v>2452</v>
      </c>
      <c r="C556" s="73" t="s">
        <v>2450</v>
      </c>
      <c r="D556" s="73" t="s">
        <v>990</v>
      </c>
      <c r="E556" s="73" t="s">
        <v>985</v>
      </c>
      <c r="F556">
        <v>12</v>
      </c>
      <c r="G556" s="73" t="s">
        <v>1706</v>
      </c>
      <c r="H556" s="73" t="s">
        <v>1707</v>
      </c>
      <c r="I556" s="73" t="s">
        <v>1732</v>
      </c>
      <c r="J556" s="73" t="s">
        <v>2451</v>
      </c>
      <c r="K556">
        <v>408</v>
      </c>
      <c r="L556">
        <v>408</v>
      </c>
      <c r="M556">
        <v>60</v>
      </c>
      <c r="N556">
        <v>348</v>
      </c>
      <c r="O556">
        <v>72</v>
      </c>
      <c r="P556">
        <v>24</v>
      </c>
      <c r="Q556">
        <v>6</v>
      </c>
      <c r="R556">
        <v>48000</v>
      </c>
      <c r="S556">
        <v>106000</v>
      </c>
      <c r="T556">
        <v>33600</v>
      </c>
      <c r="U556">
        <v>40800</v>
      </c>
      <c r="V556">
        <v>53000</v>
      </c>
      <c r="W556">
        <v>0</v>
      </c>
      <c r="X556">
        <v>480</v>
      </c>
      <c r="Y556">
        <v>408</v>
      </c>
      <c r="Z556">
        <v>0</v>
      </c>
      <c r="AA556">
        <v>0</v>
      </c>
      <c r="AB556">
        <v>0</v>
      </c>
      <c r="AC556">
        <v>0</v>
      </c>
      <c r="AD556">
        <v>0</v>
      </c>
      <c r="AE556">
        <v>0</v>
      </c>
      <c r="AF556">
        <v>0</v>
      </c>
      <c r="AG556">
        <v>0</v>
      </c>
    </row>
    <row r="557" spans="1:33">
      <c r="A557" s="73">
        <v>556</v>
      </c>
      <c r="B557" s="73" t="s">
        <v>2453</v>
      </c>
      <c r="C557" s="73" t="s">
        <v>1228</v>
      </c>
      <c r="D557" s="73" t="s">
        <v>990</v>
      </c>
      <c r="E557" s="73" t="s">
        <v>985</v>
      </c>
      <c r="F557">
        <v>12</v>
      </c>
      <c r="G557" s="73" t="s">
        <v>1735</v>
      </c>
      <c r="H557" s="73" t="s">
        <v>2454</v>
      </c>
      <c r="I557" s="73" t="s">
        <v>1670</v>
      </c>
      <c r="J557" s="73" t="s">
        <v>1514</v>
      </c>
      <c r="K557">
        <v>2</v>
      </c>
      <c r="L557">
        <v>2</v>
      </c>
      <c r="M557">
        <v>0</v>
      </c>
      <c r="N557">
        <v>2</v>
      </c>
      <c r="O557">
        <v>0</v>
      </c>
      <c r="P557">
        <v>0</v>
      </c>
      <c r="Q557">
        <v>0</v>
      </c>
      <c r="R557">
        <v>104000</v>
      </c>
      <c r="S557">
        <v>230000</v>
      </c>
      <c r="T557">
        <v>0</v>
      </c>
      <c r="U557">
        <v>93600</v>
      </c>
      <c r="V557">
        <v>115000</v>
      </c>
      <c r="W557">
        <v>0</v>
      </c>
      <c r="X557">
        <v>0</v>
      </c>
      <c r="Y557">
        <v>2</v>
      </c>
      <c r="Z557">
        <v>0</v>
      </c>
      <c r="AA557">
        <v>0</v>
      </c>
      <c r="AB557">
        <v>0</v>
      </c>
      <c r="AC557">
        <v>0</v>
      </c>
      <c r="AD557">
        <v>0</v>
      </c>
      <c r="AE557">
        <v>0</v>
      </c>
      <c r="AF557">
        <v>0</v>
      </c>
      <c r="AG557">
        <v>0</v>
      </c>
    </row>
    <row r="558" spans="1:33">
      <c r="A558" s="73">
        <v>557</v>
      </c>
      <c r="B558" s="73" t="s">
        <v>1229</v>
      </c>
      <c r="C558" s="73" t="s">
        <v>1228</v>
      </c>
      <c r="D558" s="73" t="s">
        <v>990</v>
      </c>
      <c r="E558" s="73" t="s">
        <v>985</v>
      </c>
      <c r="F558">
        <v>12</v>
      </c>
      <c r="G558" s="73" t="s">
        <v>1683</v>
      </c>
      <c r="H558" s="73" t="s">
        <v>2454</v>
      </c>
      <c r="I558" s="73" t="s">
        <v>1670</v>
      </c>
      <c r="J558" s="73" t="s">
        <v>1514</v>
      </c>
      <c r="K558">
        <v>76</v>
      </c>
      <c r="L558">
        <v>76</v>
      </c>
      <c r="M558">
        <v>0</v>
      </c>
      <c r="N558">
        <v>76</v>
      </c>
      <c r="O558">
        <v>3</v>
      </c>
      <c r="P558">
        <v>6.3333333329999997</v>
      </c>
      <c r="Q558">
        <v>1.916666666</v>
      </c>
      <c r="R558">
        <v>110000</v>
      </c>
      <c r="S558">
        <v>240000</v>
      </c>
      <c r="T558">
        <v>77000</v>
      </c>
      <c r="U558">
        <v>99000</v>
      </c>
      <c r="V558">
        <v>120000</v>
      </c>
      <c r="W558">
        <v>0</v>
      </c>
      <c r="X558">
        <v>0</v>
      </c>
      <c r="Y558">
        <v>76</v>
      </c>
      <c r="Z558">
        <v>0</v>
      </c>
      <c r="AA558">
        <v>0</v>
      </c>
      <c r="AB558">
        <v>0</v>
      </c>
      <c r="AC558">
        <v>0</v>
      </c>
      <c r="AD558">
        <v>0</v>
      </c>
      <c r="AE558">
        <v>0</v>
      </c>
      <c r="AF558">
        <v>0</v>
      </c>
      <c r="AG558">
        <v>0</v>
      </c>
    </row>
    <row r="559" spans="1:33">
      <c r="A559" s="73">
        <v>558</v>
      </c>
      <c r="B559" s="73" t="s">
        <v>2455</v>
      </c>
      <c r="C559" s="73" t="s">
        <v>1230</v>
      </c>
      <c r="D559" s="73" t="s">
        <v>990</v>
      </c>
      <c r="E559" s="73" t="s">
        <v>985</v>
      </c>
      <c r="F559">
        <v>12</v>
      </c>
      <c r="G559" s="73" t="s">
        <v>1776</v>
      </c>
      <c r="H559" s="73" t="s">
        <v>2456</v>
      </c>
      <c r="I559" s="73" t="s">
        <v>1670</v>
      </c>
      <c r="J559" s="73" t="s">
        <v>1515</v>
      </c>
      <c r="K559">
        <v>2</v>
      </c>
      <c r="L559">
        <v>2</v>
      </c>
      <c r="M559">
        <v>0</v>
      </c>
      <c r="N559">
        <v>2</v>
      </c>
      <c r="O559">
        <v>0</v>
      </c>
      <c r="P559">
        <v>0</v>
      </c>
      <c r="Q559">
        <v>0</v>
      </c>
      <c r="R559">
        <v>250000</v>
      </c>
      <c r="S559">
        <v>560000</v>
      </c>
      <c r="T559">
        <v>0</v>
      </c>
      <c r="U559">
        <v>225000</v>
      </c>
      <c r="V559">
        <v>280000</v>
      </c>
      <c r="W559">
        <v>0</v>
      </c>
      <c r="X559">
        <v>0</v>
      </c>
      <c r="Y559">
        <v>2</v>
      </c>
      <c r="Z559">
        <v>0</v>
      </c>
      <c r="AA559">
        <v>0</v>
      </c>
      <c r="AB559">
        <v>0</v>
      </c>
      <c r="AC559">
        <v>0</v>
      </c>
      <c r="AD559">
        <v>0</v>
      </c>
      <c r="AE559">
        <v>0</v>
      </c>
      <c r="AF559">
        <v>0</v>
      </c>
      <c r="AG559">
        <v>0</v>
      </c>
    </row>
    <row r="560" spans="1:33">
      <c r="A560" s="73">
        <v>559</v>
      </c>
      <c r="B560" s="73" t="s">
        <v>1231</v>
      </c>
      <c r="C560" s="73" t="s">
        <v>1230</v>
      </c>
      <c r="D560" s="73" t="s">
        <v>990</v>
      </c>
      <c r="E560" s="73" t="s">
        <v>985</v>
      </c>
      <c r="F560">
        <v>12</v>
      </c>
      <c r="G560" s="73" t="s">
        <v>1702</v>
      </c>
      <c r="H560" s="73" t="s">
        <v>2456</v>
      </c>
      <c r="I560" s="73" t="s">
        <v>1670</v>
      </c>
      <c r="J560" s="73" t="s">
        <v>1515</v>
      </c>
      <c r="K560">
        <v>28</v>
      </c>
      <c r="L560">
        <v>28</v>
      </c>
      <c r="M560">
        <v>0</v>
      </c>
      <c r="N560">
        <v>28</v>
      </c>
      <c r="O560">
        <v>0</v>
      </c>
      <c r="P560">
        <v>0.33333333300000001</v>
      </c>
      <c r="Q560">
        <v>8.3333332999999996E-2</v>
      </c>
      <c r="R560">
        <v>260000</v>
      </c>
      <c r="S560">
        <v>580000</v>
      </c>
      <c r="T560">
        <v>0</v>
      </c>
      <c r="U560">
        <v>234000</v>
      </c>
      <c r="V560">
        <v>290000</v>
      </c>
      <c r="W560">
        <v>0</v>
      </c>
      <c r="X560">
        <v>0</v>
      </c>
      <c r="Y560">
        <v>28</v>
      </c>
      <c r="Z560">
        <v>0</v>
      </c>
      <c r="AA560">
        <v>0</v>
      </c>
      <c r="AB560">
        <v>0</v>
      </c>
      <c r="AC560">
        <v>0</v>
      </c>
      <c r="AD560">
        <v>0</v>
      </c>
      <c r="AE560">
        <v>0</v>
      </c>
      <c r="AF560">
        <v>0</v>
      </c>
      <c r="AG560">
        <v>0</v>
      </c>
    </row>
    <row r="561" spans="1:33">
      <c r="A561" s="73">
        <v>560</v>
      </c>
      <c r="B561" s="73" t="s">
        <v>2457</v>
      </c>
      <c r="C561" s="73" t="s">
        <v>1230</v>
      </c>
      <c r="D561" s="73" t="s">
        <v>990</v>
      </c>
      <c r="E561" s="73" t="s">
        <v>985</v>
      </c>
      <c r="F561">
        <v>12</v>
      </c>
      <c r="G561" s="73" t="s">
        <v>1683</v>
      </c>
      <c r="H561" s="73" t="s">
        <v>2456</v>
      </c>
      <c r="I561" s="73" t="s">
        <v>1670</v>
      </c>
      <c r="J561" s="73" t="s">
        <v>1515</v>
      </c>
      <c r="K561">
        <v>152</v>
      </c>
      <c r="L561">
        <v>152</v>
      </c>
      <c r="M561">
        <v>0</v>
      </c>
      <c r="N561">
        <v>152</v>
      </c>
      <c r="O561">
        <v>6</v>
      </c>
      <c r="P561">
        <v>12</v>
      </c>
      <c r="Q561">
        <v>3.8333333330000001</v>
      </c>
      <c r="R561">
        <v>230000</v>
      </c>
      <c r="S561">
        <v>500000</v>
      </c>
      <c r="T561">
        <v>161000</v>
      </c>
      <c r="U561">
        <v>207000</v>
      </c>
      <c r="V561">
        <v>250000</v>
      </c>
      <c r="W561">
        <v>0</v>
      </c>
      <c r="X561">
        <v>0</v>
      </c>
      <c r="Y561">
        <v>152</v>
      </c>
      <c r="Z561">
        <v>0</v>
      </c>
      <c r="AA561">
        <v>0</v>
      </c>
      <c r="AB561">
        <v>0</v>
      </c>
      <c r="AC561">
        <v>0</v>
      </c>
      <c r="AD561">
        <v>0</v>
      </c>
      <c r="AE561">
        <v>0</v>
      </c>
      <c r="AF561">
        <v>0</v>
      </c>
      <c r="AG561">
        <v>0</v>
      </c>
    </row>
    <row r="562" spans="1:33">
      <c r="A562" s="73">
        <v>561</v>
      </c>
      <c r="B562" s="73" t="s">
        <v>3157</v>
      </c>
      <c r="C562" s="73" t="s">
        <v>1232</v>
      </c>
      <c r="D562" s="73" t="s">
        <v>990</v>
      </c>
      <c r="E562" s="73" t="s">
        <v>985</v>
      </c>
      <c r="F562">
        <v>6</v>
      </c>
      <c r="G562" s="73" t="s">
        <v>1689</v>
      </c>
      <c r="H562" s="73" t="s">
        <v>1723</v>
      </c>
      <c r="I562" s="73" t="s">
        <v>2459</v>
      </c>
      <c r="J562" s="73" t="s">
        <v>1516</v>
      </c>
      <c r="K562">
        <v>-2</v>
      </c>
      <c r="L562">
        <v>-2</v>
      </c>
      <c r="M562">
        <v>0</v>
      </c>
      <c r="N562">
        <v>-2</v>
      </c>
      <c r="O562">
        <v>0</v>
      </c>
      <c r="P562">
        <v>0</v>
      </c>
      <c r="Q562">
        <v>0</v>
      </c>
      <c r="R562">
        <v>21000</v>
      </c>
      <c r="S562">
        <v>48000</v>
      </c>
      <c r="T562">
        <v>0</v>
      </c>
      <c r="U562">
        <v>17900</v>
      </c>
      <c r="V562">
        <v>24000</v>
      </c>
      <c r="W562">
        <v>0</v>
      </c>
      <c r="X562">
        <v>0</v>
      </c>
      <c r="Y562">
        <v>-2</v>
      </c>
      <c r="Z562">
        <v>0</v>
      </c>
      <c r="AA562">
        <v>0</v>
      </c>
      <c r="AB562">
        <v>0</v>
      </c>
      <c r="AC562">
        <v>0</v>
      </c>
      <c r="AD562">
        <v>0</v>
      </c>
      <c r="AE562">
        <v>0</v>
      </c>
      <c r="AF562">
        <v>0</v>
      </c>
      <c r="AG562">
        <v>0</v>
      </c>
    </row>
    <row r="563" spans="1:33">
      <c r="A563" s="73">
        <v>562</v>
      </c>
      <c r="B563" s="73" t="s">
        <v>2458</v>
      </c>
      <c r="C563" s="73" t="s">
        <v>1232</v>
      </c>
      <c r="D563" s="73" t="s">
        <v>990</v>
      </c>
      <c r="E563" s="73" t="s">
        <v>985</v>
      </c>
      <c r="F563">
        <v>6</v>
      </c>
      <c r="G563" s="73" t="s">
        <v>1674</v>
      </c>
      <c r="H563" s="73" t="s">
        <v>1723</v>
      </c>
      <c r="I563" s="73" t="s">
        <v>2459</v>
      </c>
      <c r="J563" s="73" t="s">
        <v>1516</v>
      </c>
      <c r="K563">
        <v>2</v>
      </c>
      <c r="L563">
        <v>2</v>
      </c>
      <c r="M563">
        <v>0</v>
      </c>
      <c r="N563">
        <v>2</v>
      </c>
      <c r="O563">
        <v>0</v>
      </c>
      <c r="P563">
        <v>0</v>
      </c>
      <c r="Q563">
        <v>0</v>
      </c>
      <c r="R563">
        <v>21000</v>
      </c>
      <c r="S563">
        <v>48000</v>
      </c>
      <c r="T563">
        <v>0</v>
      </c>
      <c r="U563">
        <v>17900</v>
      </c>
      <c r="V563">
        <v>24000</v>
      </c>
      <c r="W563">
        <v>0</v>
      </c>
      <c r="X563">
        <v>0</v>
      </c>
      <c r="Y563">
        <v>2</v>
      </c>
      <c r="Z563">
        <v>0</v>
      </c>
      <c r="AA563">
        <v>0</v>
      </c>
      <c r="AB563">
        <v>0</v>
      </c>
      <c r="AC563">
        <v>0</v>
      </c>
      <c r="AD563">
        <v>0</v>
      </c>
      <c r="AE563">
        <v>0</v>
      </c>
      <c r="AF563">
        <v>0</v>
      </c>
      <c r="AG563">
        <v>0</v>
      </c>
    </row>
    <row r="564" spans="1:33">
      <c r="A564" s="73">
        <v>563</v>
      </c>
      <c r="B564" s="73" t="s">
        <v>1233</v>
      </c>
      <c r="C564" s="73" t="s">
        <v>1232</v>
      </c>
      <c r="D564" s="73" t="s">
        <v>990</v>
      </c>
      <c r="E564" s="73" t="s">
        <v>985</v>
      </c>
      <c r="F564">
        <v>6</v>
      </c>
      <c r="G564" s="73" t="s">
        <v>1705</v>
      </c>
      <c r="H564" s="73" t="s">
        <v>1723</v>
      </c>
      <c r="I564" s="73" t="s">
        <v>2459</v>
      </c>
      <c r="J564" s="73" t="s">
        <v>1516</v>
      </c>
      <c r="K564">
        <v>-8</v>
      </c>
      <c r="L564">
        <v>-9</v>
      </c>
      <c r="M564">
        <v>0</v>
      </c>
      <c r="N564">
        <v>-9</v>
      </c>
      <c r="O564">
        <v>0</v>
      </c>
      <c r="P564">
        <v>-0.33333333300000001</v>
      </c>
      <c r="Q564">
        <v>101.75</v>
      </c>
      <c r="R564">
        <v>21000</v>
      </c>
      <c r="S564">
        <v>52000</v>
      </c>
      <c r="T564">
        <v>14700</v>
      </c>
      <c r="U564">
        <v>17900</v>
      </c>
      <c r="V564">
        <v>26000</v>
      </c>
      <c r="W564">
        <v>0</v>
      </c>
      <c r="X564">
        <v>0</v>
      </c>
      <c r="Y564">
        <v>-9</v>
      </c>
      <c r="Z564">
        <v>1</v>
      </c>
      <c r="AA564">
        <v>0</v>
      </c>
      <c r="AB564">
        <v>0</v>
      </c>
      <c r="AC564">
        <v>0</v>
      </c>
      <c r="AD564">
        <v>0</v>
      </c>
      <c r="AE564">
        <v>0</v>
      </c>
      <c r="AF564">
        <v>0</v>
      </c>
      <c r="AG564">
        <v>0</v>
      </c>
    </row>
    <row r="565" spans="1:33">
      <c r="A565" s="73">
        <v>564</v>
      </c>
      <c r="B565" s="73" t="s">
        <v>1234</v>
      </c>
      <c r="C565" s="73" t="s">
        <v>1232</v>
      </c>
      <c r="D565" s="73" t="s">
        <v>990</v>
      </c>
      <c r="E565" s="73" t="s">
        <v>985</v>
      </c>
      <c r="F565">
        <v>6</v>
      </c>
      <c r="G565" s="73" t="s">
        <v>1706</v>
      </c>
      <c r="H565" s="73" t="s">
        <v>1723</v>
      </c>
      <c r="I565" s="73" t="s">
        <v>2459</v>
      </c>
      <c r="J565" s="73" t="s">
        <v>1516</v>
      </c>
      <c r="K565">
        <v>1504</v>
      </c>
      <c r="L565">
        <v>1504</v>
      </c>
      <c r="M565">
        <v>0</v>
      </c>
      <c r="N565">
        <v>1504</v>
      </c>
      <c r="O565">
        <v>1232</v>
      </c>
      <c r="P565">
        <v>765.33333333300004</v>
      </c>
      <c r="Q565">
        <v>207.916666666</v>
      </c>
      <c r="R565">
        <v>21000</v>
      </c>
      <c r="S565">
        <v>52000</v>
      </c>
      <c r="T565">
        <v>14700</v>
      </c>
      <c r="U565">
        <v>17900</v>
      </c>
      <c r="V565">
        <v>26000</v>
      </c>
      <c r="W565">
        <v>0</v>
      </c>
      <c r="X565">
        <v>1848</v>
      </c>
      <c r="Y565">
        <v>1504</v>
      </c>
      <c r="Z565">
        <v>0</v>
      </c>
      <c r="AA565">
        <v>0</v>
      </c>
      <c r="AB565">
        <v>0</v>
      </c>
      <c r="AC565">
        <v>0</v>
      </c>
      <c r="AD565">
        <v>0</v>
      </c>
      <c r="AE565">
        <v>0</v>
      </c>
      <c r="AF565">
        <v>0</v>
      </c>
      <c r="AG565">
        <v>0</v>
      </c>
    </row>
    <row r="566" spans="1:33">
      <c r="A566" s="73">
        <v>565</v>
      </c>
      <c r="B566" s="73" t="s">
        <v>2460</v>
      </c>
      <c r="C566" s="73" t="s">
        <v>1235</v>
      </c>
      <c r="D566" s="73" t="s">
        <v>990</v>
      </c>
      <c r="E566" s="73" t="s">
        <v>985</v>
      </c>
      <c r="F566">
        <v>6</v>
      </c>
      <c r="G566" s="73" t="s">
        <v>1674</v>
      </c>
      <c r="H566" s="73" t="s">
        <v>1707</v>
      </c>
      <c r="I566" s="73" t="s">
        <v>2459</v>
      </c>
      <c r="J566" s="73" t="s">
        <v>1517</v>
      </c>
      <c r="K566">
        <v>1</v>
      </c>
      <c r="L566">
        <v>1</v>
      </c>
      <c r="M566">
        <v>0</v>
      </c>
      <c r="N566">
        <v>1</v>
      </c>
      <c r="O566">
        <v>0</v>
      </c>
      <c r="P566">
        <v>0</v>
      </c>
      <c r="Q566">
        <v>0</v>
      </c>
      <c r="R566">
        <v>29000</v>
      </c>
      <c r="S566">
        <v>70000</v>
      </c>
      <c r="T566">
        <v>0</v>
      </c>
      <c r="U566">
        <v>24700</v>
      </c>
      <c r="V566">
        <v>35000</v>
      </c>
      <c r="W566">
        <v>0</v>
      </c>
      <c r="X566">
        <v>0</v>
      </c>
      <c r="Y566">
        <v>1</v>
      </c>
      <c r="Z566">
        <v>0</v>
      </c>
      <c r="AA566">
        <v>0</v>
      </c>
      <c r="AB566">
        <v>0</v>
      </c>
      <c r="AC566">
        <v>0</v>
      </c>
      <c r="AD566">
        <v>0</v>
      </c>
      <c r="AE566">
        <v>0</v>
      </c>
      <c r="AF566">
        <v>0</v>
      </c>
      <c r="AG566">
        <v>0</v>
      </c>
    </row>
    <row r="567" spans="1:33">
      <c r="A567" s="73">
        <v>566</v>
      </c>
      <c r="B567" s="73" t="s">
        <v>2461</v>
      </c>
      <c r="C567" s="73" t="s">
        <v>1235</v>
      </c>
      <c r="D567" s="73" t="s">
        <v>990</v>
      </c>
      <c r="E567" s="73" t="s">
        <v>985</v>
      </c>
      <c r="F567">
        <v>6</v>
      </c>
      <c r="G567" s="73" t="s">
        <v>1668</v>
      </c>
      <c r="H567" s="73" t="s">
        <v>1707</v>
      </c>
      <c r="I567" s="73" t="s">
        <v>2459</v>
      </c>
      <c r="J567" s="73" t="s">
        <v>1517</v>
      </c>
      <c r="K567">
        <v>1</v>
      </c>
      <c r="L567">
        <v>1</v>
      </c>
      <c r="M567">
        <v>0</v>
      </c>
      <c r="N567">
        <v>1</v>
      </c>
      <c r="O567">
        <v>0</v>
      </c>
      <c r="P567">
        <v>0</v>
      </c>
      <c r="Q567">
        <v>0.33333333300000001</v>
      </c>
      <c r="R567">
        <v>29000</v>
      </c>
      <c r="S567">
        <v>70000</v>
      </c>
      <c r="T567">
        <v>0</v>
      </c>
      <c r="U567">
        <v>24700</v>
      </c>
      <c r="V567">
        <v>35000</v>
      </c>
      <c r="W567">
        <v>0</v>
      </c>
      <c r="X567">
        <v>0</v>
      </c>
      <c r="Y567">
        <v>1</v>
      </c>
      <c r="Z567">
        <v>0</v>
      </c>
      <c r="AA567">
        <v>0</v>
      </c>
      <c r="AB567">
        <v>0</v>
      </c>
      <c r="AC567">
        <v>0</v>
      </c>
      <c r="AD567">
        <v>0</v>
      </c>
      <c r="AE567">
        <v>0</v>
      </c>
      <c r="AF567">
        <v>0</v>
      </c>
      <c r="AG567">
        <v>0</v>
      </c>
    </row>
    <row r="568" spans="1:33">
      <c r="A568" s="73">
        <v>567</v>
      </c>
      <c r="B568" s="73" t="s">
        <v>1236</v>
      </c>
      <c r="C568" s="73" t="s">
        <v>1235</v>
      </c>
      <c r="D568" s="73" t="s">
        <v>990</v>
      </c>
      <c r="E568" s="73" t="s">
        <v>985</v>
      </c>
      <c r="F568">
        <v>6</v>
      </c>
      <c r="G568" s="73" t="s">
        <v>1705</v>
      </c>
      <c r="H568" s="73" t="s">
        <v>1707</v>
      </c>
      <c r="I568" s="73" t="s">
        <v>2459</v>
      </c>
      <c r="J568" s="73" t="s">
        <v>1517</v>
      </c>
      <c r="K568">
        <v>1</v>
      </c>
      <c r="L568">
        <v>0</v>
      </c>
      <c r="M568">
        <v>0</v>
      </c>
      <c r="N568">
        <v>0</v>
      </c>
      <c r="O568">
        <v>0</v>
      </c>
      <c r="P568">
        <v>0</v>
      </c>
      <c r="Q568">
        <v>33.75</v>
      </c>
      <c r="R568">
        <v>29000</v>
      </c>
      <c r="S568">
        <v>70000</v>
      </c>
      <c r="T568">
        <v>20300</v>
      </c>
      <c r="U568">
        <v>24700</v>
      </c>
      <c r="V568">
        <v>35000</v>
      </c>
      <c r="W568">
        <v>0</v>
      </c>
      <c r="X568">
        <v>0</v>
      </c>
      <c r="Y568">
        <v>0</v>
      </c>
      <c r="Z568">
        <v>1</v>
      </c>
      <c r="AA568">
        <v>0</v>
      </c>
      <c r="AB568">
        <v>0</v>
      </c>
      <c r="AC568">
        <v>0</v>
      </c>
      <c r="AD568">
        <v>0</v>
      </c>
      <c r="AE568">
        <v>0</v>
      </c>
      <c r="AF568">
        <v>0</v>
      </c>
      <c r="AG568">
        <v>0</v>
      </c>
    </row>
    <row r="569" spans="1:33">
      <c r="A569" s="73">
        <v>568</v>
      </c>
      <c r="B569" s="73" t="s">
        <v>1237</v>
      </c>
      <c r="C569" s="73" t="s">
        <v>1235</v>
      </c>
      <c r="D569" s="73" t="s">
        <v>990</v>
      </c>
      <c r="E569" s="73" t="s">
        <v>985</v>
      </c>
      <c r="F569">
        <v>6</v>
      </c>
      <c r="G569" s="73" t="s">
        <v>1706</v>
      </c>
      <c r="H569" s="73" t="s">
        <v>1707</v>
      </c>
      <c r="I569" s="73" t="s">
        <v>2459</v>
      </c>
      <c r="J569" s="73" t="s">
        <v>1517</v>
      </c>
      <c r="K569">
        <v>464</v>
      </c>
      <c r="L569">
        <v>464</v>
      </c>
      <c r="M569">
        <v>0</v>
      </c>
      <c r="N569">
        <v>464</v>
      </c>
      <c r="O569">
        <v>128</v>
      </c>
      <c r="P569">
        <v>135.33333333300001</v>
      </c>
      <c r="Q569">
        <v>41.333333332999999</v>
      </c>
      <c r="R569">
        <v>29000</v>
      </c>
      <c r="S569">
        <v>70000</v>
      </c>
      <c r="T569">
        <v>20300</v>
      </c>
      <c r="U569">
        <v>24700</v>
      </c>
      <c r="V569">
        <v>35000</v>
      </c>
      <c r="W569">
        <v>0</v>
      </c>
      <c r="X569">
        <v>0</v>
      </c>
      <c r="Y569">
        <v>464</v>
      </c>
      <c r="Z569">
        <v>0</v>
      </c>
      <c r="AA569">
        <v>0</v>
      </c>
      <c r="AB569">
        <v>0</v>
      </c>
      <c r="AC569">
        <v>0</v>
      </c>
      <c r="AD569">
        <v>0</v>
      </c>
      <c r="AE569">
        <v>0</v>
      </c>
      <c r="AF569">
        <v>0</v>
      </c>
      <c r="AG569">
        <v>0</v>
      </c>
    </row>
    <row r="570" spans="1:33">
      <c r="A570" s="73">
        <v>569</v>
      </c>
      <c r="B570" s="73" t="s">
        <v>1238</v>
      </c>
      <c r="C570" s="73" t="s">
        <v>1239</v>
      </c>
      <c r="D570" s="73" t="s">
        <v>990</v>
      </c>
      <c r="E570" s="73" t="s">
        <v>985</v>
      </c>
      <c r="F570">
        <v>6</v>
      </c>
      <c r="G570" s="73" t="s">
        <v>1674</v>
      </c>
      <c r="H570" s="73" t="s">
        <v>1715</v>
      </c>
      <c r="I570" s="73" t="s">
        <v>2459</v>
      </c>
      <c r="J570" s="73" t="s">
        <v>1518</v>
      </c>
      <c r="K570">
        <v>5</v>
      </c>
      <c r="L570">
        <v>-11</v>
      </c>
      <c r="M570">
        <v>0</v>
      </c>
      <c r="N570">
        <v>-11</v>
      </c>
      <c r="O570">
        <v>14</v>
      </c>
      <c r="P570">
        <v>10</v>
      </c>
      <c r="Q570">
        <v>4.25</v>
      </c>
      <c r="R570">
        <v>32000</v>
      </c>
      <c r="S570">
        <v>78000</v>
      </c>
      <c r="T570">
        <v>0</v>
      </c>
      <c r="U570">
        <v>27200</v>
      </c>
      <c r="V570">
        <v>39000</v>
      </c>
      <c r="W570">
        <v>0</v>
      </c>
      <c r="X570">
        <v>0</v>
      </c>
      <c r="Y570">
        <v>-11</v>
      </c>
      <c r="Z570">
        <v>0</v>
      </c>
      <c r="AA570">
        <v>0</v>
      </c>
      <c r="AB570">
        <v>0</v>
      </c>
      <c r="AC570">
        <v>16</v>
      </c>
      <c r="AD570">
        <v>0</v>
      </c>
      <c r="AE570">
        <v>0</v>
      </c>
      <c r="AF570">
        <v>0</v>
      </c>
      <c r="AG570">
        <v>0</v>
      </c>
    </row>
    <row r="571" spans="1:33">
      <c r="A571" s="73">
        <v>570</v>
      </c>
      <c r="B571" s="73" t="s">
        <v>2462</v>
      </c>
      <c r="C571" s="73" t="s">
        <v>1240</v>
      </c>
      <c r="D571" s="73" t="s">
        <v>990</v>
      </c>
      <c r="E571" s="73" t="s">
        <v>985</v>
      </c>
      <c r="F571">
        <v>6</v>
      </c>
      <c r="G571" s="73" t="s">
        <v>1705</v>
      </c>
      <c r="H571" s="73" t="s">
        <v>1715</v>
      </c>
      <c r="I571" s="73" t="s">
        <v>2459</v>
      </c>
      <c r="J571" s="73" t="s">
        <v>1519</v>
      </c>
      <c r="K571">
        <v>1</v>
      </c>
      <c r="L571">
        <v>0</v>
      </c>
      <c r="M571">
        <v>0</v>
      </c>
      <c r="N571">
        <v>0</v>
      </c>
      <c r="O571">
        <v>0</v>
      </c>
      <c r="P571">
        <v>0</v>
      </c>
      <c r="Q571">
        <v>0</v>
      </c>
      <c r="R571">
        <v>24000</v>
      </c>
      <c r="S571">
        <v>58000</v>
      </c>
      <c r="T571">
        <v>16800</v>
      </c>
      <c r="U571">
        <v>20400</v>
      </c>
      <c r="V571">
        <v>29000</v>
      </c>
      <c r="W571">
        <v>0</v>
      </c>
      <c r="X571">
        <v>0</v>
      </c>
      <c r="Y571">
        <v>0</v>
      </c>
      <c r="Z571">
        <v>1</v>
      </c>
      <c r="AA571">
        <v>0</v>
      </c>
      <c r="AB571">
        <v>0</v>
      </c>
      <c r="AC571">
        <v>0</v>
      </c>
      <c r="AD571">
        <v>0</v>
      </c>
      <c r="AE571">
        <v>0</v>
      </c>
      <c r="AF571">
        <v>0</v>
      </c>
      <c r="AG571">
        <v>0</v>
      </c>
    </row>
    <row r="572" spans="1:33">
      <c r="A572" s="73">
        <v>571</v>
      </c>
      <c r="B572" s="73" t="s">
        <v>1241</v>
      </c>
      <c r="C572" s="73" t="s">
        <v>1240</v>
      </c>
      <c r="D572" s="73" t="s">
        <v>990</v>
      </c>
      <c r="E572" s="73" t="s">
        <v>985</v>
      </c>
      <c r="F572">
        <v>6</v>
      </c>
      <c r="G572" s="73" t="s">
        <v>1706</v>
      </c>
      <c r="H572" s="73" t="s">
        <v>1715</v>
      </c>
      <c r="I572" s="73" t="s">
        <v>2459</v>
      </c>
      <c r="J572" s="73" t="s">
        <v>1519</v>
      </c>
      <c r="K572">
        <v>4</v>
      </c>
      <c r="L572">
        <v>4</v>
      </c>
      <c r="M572">
        <v>0</v>
      </c>
      <c r="N572">
        <v>4</v>
      </c>
      <c r="O572">
        <v>1</v>
      </c>
      <c r="P572">
        <v>42.333333332999999</v>
      </c>
      <c r="Q572">
        <v>56.25</v>
      </c>
      <c r="R572">
        <v>24000</v>
      </c>
      <c r="S572">
        <v>58000</v>
      </c>
      <c r="T572">
        <v>16800</v>
      </c>
      <c r="U572">
        <v>20400</v>
      </c>
      <c r="V572">
        <v>29000</v>
      </c>
      <c r="W572">
        <v>0</v>
      </c>
      <c r="X572">
        <v>0</v>
      </c>
      <c r="Y572">
        <v>4</v>
      </c>
      <c r="Z572">
        <v>0</v>
      </c>
      <c r="AA572">
        <v>0</v>
      </c>
      <c r="AB572">
        <v>0</v>
      </c>
      <c r="AC572">
        <v>0</v>
      </c>
      <c r="AD572">
        <v>0</v>
      </c>
      <c r="AE572">
        <v>0</v>
      </c>
      <c r="AF572">
        <v>0</v>
      </c>
      <c r="AG572">
        <v>0</v>
      </c>
    </row>
    <row r="573" spans="1:33">
      <c r="A573" s="73">
        <v>572</v>
      </c>
      <c r="B573" s="73" t="s">
        <v>2463</v>
      </c>
      <c r="C573" s="73" t="s">
        <v>1240</v>
      </c>
      <c r="D573" s="73" t="s">
        <v>990</v>
      </c>
      <c r="E573" s="73" t="s">
        <v>985</v>
      </c>
      <c r="F573">
        <v>6</v>
      </c>
      <c r="G573" s="73" t="s">
        <v>2464</v>
      </c>
      <c r="H573" s="73" t="s">
        <v>1715</v>
      </c>
      <c r="I573" s="73" t="s">
        <v>2459</v>
      </c>
      <c r="J573" s="73" t="s">
        <v>1519</v>
      </c>
      <c r="K573">
        <v>140</v>
      </c>
      <c r="L573">
        <v>140</v>
      </c>
      <c r="M573">
        <v>0</v>
      </c>
      <c r="N573">
        <v>140</v>
      </c>
      <c r="O573">
        <v>86</v>
      </c>
      <c r="P573">
        <v>52.666666665999998</v>
      </c>
      <c r="Q573">
        <v>13.166666665999999</v>
      </c>
      <c r="R573">
        <v>24000</v>
      </c>
      <c r="S573">
        <v>58000</v>
      </c>
      <c r="T573">
        <v>16800</v>
      </c>
      <c r="U573">
        <v>20400</v>
      </c>
      <c r="V573">
        <v>29000</v>
      </c>
      <c r="W573">
        <v>0</v>
      </c>
      <c r="X573">
        <v>0</v>
      </c>
      <c r="Y573">
        <v>140</v>
      </c>
      <c r="Z573">
        <v>0</v>
      </c>
      <c r="AA573">
        <v>0</v>
      </c>
      <c r="AB573">
        <v>0</v>
      </c>
      <c r="AC573">
        <v>0</v>
      </c>
      <c r="AD573">
        <v>0</v>
      </c>
      <c r="AE573">
        <v>0</v>
      </c>
      <c r="AF573">
        <v>0</v>
      </c>
      <c r="AG573">
        <v>0</v>
      </c>
    </row>
    <row r="574" spans="1:33">
      <c r="A574" s="73">
        <v>573</v>
      </c>
      <c r="B574" s="73" t="s">
        <v>1242</v>
      </c>
      <c r="C574" s="73" t="s">
        <v>1243</v>
      </c>
      <c r="D574" s="73" t="s">
        <v>990</v>
      </c>
      <c r="E574" s="73" t="s">
        <v>985</v>
      </c>
      <c r="F574">
        <v>12</v>
      </c>
      <c r="G574" s="73" t="s">
        <v>1706</v>
      </c>
      <c r="H574" s="73" t="s">
        <v>1723</v>
      </c>
      <c r="I574" s="73" t="s">
        <v>2459</v>
      </c>
      <c r="J574" s="73" t="s">
        <v>1520</v>
      </c>
      <c r="K574">
        <v>524</v>
      </c>
      <c r="L574">
        <v>524</v>
      </c>
      <c r="M574">
        <v>0</v>
      </c>
      <c r="N574">
        <v>524</v>
      </c>
      <c r="O574">
        <v>489</v>
      </c>
      <c r="P574">
        <v>295.33333333299998</v>
      </c>
      <c r="Q574">
        <v>114.416666666</v>
      </c>
      <c r="R574">
        <v>19000</v>
      </c>
      <c r="S574">
        <v>42000</v>
      </c>
      <c r="T574">
        <v>13300</v>
      </c>
      <c r="U574">
        <v>16200</v>
      </c>
      <c r="V574">
        <v>21000</v>
      </c>
      <c r="W574">
        <v>0</v>
      </c>
      <c r="X574">
        <v>2400</v>
      </c>
      <c r="Y574">
        <v>524</v>
      </c>
      <c r="Z574">
        <v>0</v>
      </c>
      <c r="AA574">
        <v>0</v>
      </c>
      <c r="AB574">
        <v>0</v>
      </c>
      <c r="AC574">
        <v>0</v>
      </c>
      <c r="AD574">
        <v>0</v>
      </c>
      <c r="AE574">
        <v>0</v>
      </c>
      <c r="AF574">
        <v>0</v>
      </c>
      <c r="AG574">
        <v>0</v>
      </c>
    </row>
    <row r="575" spans="1:33">
      <c r="A575" s="73">
        <v>574</v>
      </c>
      <c r="B575" s="73" t="s">
        <v>2465</v>
      </c>
      <c r="C575" s="73" t="s">
        <v>2466</v>
      </c>
      <c r="D575" s="73" t="s">
        <v>990</v>
      </c>
      <c r="E575" s="73" t="s">
        <v>985</v>
      </c>
      <c r="F575">
        <v>6</v>
      </c>
      <c r="G575" s="73" t="s">
        <v>1758</v>
      </c>
      <c r="H575" s="73" t="s">
        <v>1703</v>
      </c>
      <c r="I575" s="73" t="s">
        <v>1732</v>
      </c>
      <c r="J575" s="73" t="s">
        <v>2467</v>
      </c>
      <c r="K575">
        <v>1</v>
      </c>
      <c r="L575">
        <v>1</v>
      </c>
      <c r="M575">
        <v>0</v>
      </c>
      <c r="N575">
        <v>1</v>
      </c>
      <c r="O575">
        <v>0</v>
      </c>
      <c r="P575">
        <v>0</v>
      </c>
      <c r="Q575">
        <v>0</v>
      </c>
      <c r="R575">
        <v>0</v>
      </c>
      <c r="S575">
        <v>0</v>
      </c>
      <c r="T575">
        <v>0</v>
      </c>
      <c r="U575">
        <v>0</v>
      </c>
      <c r="V575">
        <v>0</v>
      </c>
      <c r="W575">
        <v>0</v>
      </c>
      <c r="X575">
        <v>0</v>
      </c>
      <c r="Y575">
        <v>1</v>
      </c>
      <c r="Z575">
        <v>0</v>
      </c>
      <c r="AA575">
        <v>0</v>
      </c>
      <c r="AB575">
        <v>0</v>
      </c>
      <c r="AC575">
        <v>0</v>
      </c>
      <c r="AD575">
        <v>0</v>
      </c>
      <c r="AE575">
        <v>0</v>
      </c>
      <c r="AF575">
        <v>0</v>
      </c>
      <c r="AG575">
        <v>0</v>
      </c>
    </row>
    <row r="576" spans="1:33">
      <c r="A576" s="73">
        <v>575</v>
      </c>
      <c r="B576" s="73" t="s">
        <v>2468</v>
      </c>
      <c r="C576" s="73" t="s">
        <v>2466</v>
      </c>
      <c r="D576" s="73" t="s">
        <v>990</v>
      </c>
      <c r="E576" s="73" t="s">
        <v>985</v>
      </c>
      <c r="F576">
        <v>6</v>
      </c>
      <c r="G576" s="73" t="s">
        <v>1735</v>
      </c>
      <c r="H576" s="73" t="s">
        <v>1703</v>
      </c>
      <c r="I576" s="73" t="s">
        <v>1732</v>
      </c>
      <c r="J576" s="73" t="s">
        <v>2467</v>
      </c>
      <c r="K576">
        <v>64</v>
      </c>
      <c r="L576">
        <v>58</v>
      </c>
      <c r="M576">
        <v>0</v>
      </c>
      <c r="N576">
        <v>58</v>
      </c>
      <c r="O576">
        <v>0</v>
      </c>
      <c r="P576">
        <v>0</v>
      </c>
      <c r="Q576">
        <v>0.33333333300000001</v>
      </c>
      <c r="R576">
        <v>275000</v>
      </c>
      <c r="S576">
        <v>620000</v>
      </c>
      <c r="T576">
        <v>179000</v>
      </c>
      <c r="U576">
        <v>247500</v>
      </c>
      <c r="V576">
        <v>248000</v>
      </c>
      <c r="W576">
        <v>0</v>
      </c>
      <c r="X576">
        <v>0</v>
      </c>
      <c r="Y576">
        <v>58</v>
      </c>
      <c r="Z576">
        <v>0</v>
      </c>
      <c r="AA576">
        <v>0</v>
      </c>
      <c r="AB576">
        <v>0</v>
      </c>
      <c r="AC576">
        <v>6</v>
      </c>
      <c r="AD576">
        <v>0</v>
      </c>
      <c r="AE576">
        <v>0</v>
      </c>
      <c r="AF576">
        <v>0</v>
      </c>
      <c r="AG576">
        <v>0</v>
      </c>
    </row>
    <row r="577" spans="1:33">
      <c r="A577" s="73">
        <v>576</v>
      </c>
      <c r="B577" s="73" t="s">
        <v>2469</v>
      </c>
      <c r="C577" s="73" t="s">
        <v>2470</v>
      </c>
      <c r="D577" s="73" t="s">
        <v>981</v>
      </c>
      <c r="E577" s="73" t="s">
        <v>982</v>
      </c>
      <c r="F577">
        <v>1</v>
      </c>
      <c r="G577" s="73"/>
      <c r="H577" s="73"/>
      <c r="I577" s="73"/>
      <c r="J577" s="73"/>
      <c r="K577">
        <v>98</v>
      </c>
      <c r="L577">
        <v>98</v>
      </c>
      <c r="M577">
        <v>0</v>
      </c>
      <c r="N577">
        <v>98</v>
      </c>
      <c r="O577">
        <v>0</v>
      </c>
      <c r="P577">
        <v>0</v>
      </c>
      <c r="Q577">
        <v>0</v>
      </c>
      <c r="R577">
        <v>0</v>
      </c>
      <c r="S577">
        <v>0</v>
      </c>
      <c r="T577">
        <v>0</v>
      </c>
      <c r="U577">
        <v>0</v>
      </c>
      <c r="V577">
        <v>0</v>
      </c>
      <c r="W577">
        <v>0</v>
      </c>
      <c r="X577">
        <v>0</v>
      </c>
      <c r="Y577">
        <v>98</v>
      </c>
      <c r="Z577">
        <v>0</v>
      </c>
      <c r="AA577">
        <v>0</v>
      </c>
      <c r="AB577">
        <v>0</v>
      </c>
      <c r="AC577">
        <v>0</v>
      </c>
      <c r="AD577">
        <v>0</v>
      </c>
      <c r="AE577">
        <v>0</v>
      </c>
      <c r="AF577">
        <v>0</v>
      </c>
      <c r="AG577">
        <v>0</v>
      </c>
    </row>
    <row r="578" spans="1:33">
      <c r="A578" s="73">
        <v>577</v>
      </c>
      <c r="B578" s="73" t="s">
        <v>2471</v>
      </c>
      <c r="C578" s="73" t="s">
        <v>2472</v>
      </c>
      <c r="D578" s="73" t="s">
        <v>990</v>
      </c>
      <c r="E578" s="73" t="s">
        <v>985</v>
      </c>
      <c r="F578">
        <v>6</v>
      </c>
      <c r="G578" s="73" t="s">
        <v>1779</v>
      </c>
      <c r="H578" s="73" t="s">
        <v>1703</v>
      </c>
      <c r="I578" s="73" t="s">
        <v>1732</v>
      </c>
      <c r="J578" s="73" t="s">
        <v>2473</v>
      </c>
      <c r="K578">
        <v>149</v>
      </c>
      <c r="L578">
        <v>148</v>
      </c>
      <c r="M578">
        <v>3</v>
      </c>
      <c r="N578">
        <v>145</v>
      </c>
      <c r="O578">
        <v>0</v>
      </c>
      <c r="P578">
        <v>3.6666666659999998</v>
      </c>
      <c r="Q578">
        <v>0.91666666600000002</v>
      </c>
      <c r="R578">
        <v>102000</v>
      </c>
      <c r="S578">
        <v>226000</v>
      </c>
      <c r="T578">
        <v>61000</v>
      </c>
      <c r="U578">
        <v>91800</v>
      </c>
      <c r="V578">
        <v>90000</v>
      </c>
      <c r="W578">
        <v>0</v>
      </c>
      <c r="X578">
        <v>0</v>
      </c>
      <c r="Y578">
        <v>148</v>
      </c>
      <c r="Z578">
        <v>1</v>
      </c>
      <c r="AA578">
        <v>0</v>
      </c>
      <c r="AB578">
        <v>0</v>
      </c>
      <c r="AC578">
        <v>0</v>
      </c>
      <c r="AD578">
        <v>0</v>
      </c>
      <c r="AE578">
        <v>0</v>
      </c>
      <c r="AF578">
        <v>0</v>
      </c>
      <c r="AG578">
        <v>0</v>
      </c>
    </row>
    <row r="579" spans="1:33">
      <c r="A579" s="73">
        <v>578</v>
      </c>
      <c r="B579" s="73" t="s">
        <v>1244</v>
      </c>
      <c r="C579" s="73" t="s">
        <v>1245</v>
      </c>
      <c r="D579" s="73" t="s">
        <v>990</v>
      </c>
      <c r="E579" s="73" t="s">
        <v>985</v>
      </c>
      <c r="F579">
        <v>6</v>
      </c>
      <c r="G579" s="73" t="s">
        <v>1779</v>
      </c>
      <c r="H579" s="73" t="s">
        <v>1703</v>
      </c>
      <c r="I579" s="73" t="s">
        <v>1732</v>
      </c>
      <c r="J579" s="73" t="s">
        <v>1521</v>
      </c>
      <c r="K579">
        <v>1</v>
      </c>
      <c r="L579">
        <v>0</v>
      </c>
      <c r="M579">
        <v>0</v>
      </c>
      <c r="N579">
        <v>0</v>
      </c>
      <c r="O579">
        <v>0</v>
      </c>
      <c r="P579">
        <v>7.6666666660000002</v>
      </c>
      <c r="Q579">
        <v>15.333333333000001</v>
      </c>
      <c r="R579">
        <v>80000</v>
      </c>
      <c r="S579">
        <v>176000</v>
      </c>
      <c r="T579">
        <v>48000</v>
      </c>
      <c r="U579">
        <v>68000</v>
      </c>
      <c r="V579">
        <v>70000</v>
      </c>
      <c r="W579">
        <v>0</v>
      </c>
      <c r="X579">
        <v>0</v>
      </c>
      <c r="Y579">
        <v>0</v>
      </c>
      <c r="Z579">
        <v>1</v>
      </c>
      <c r="AA579">
        <v>0</v>
      </c>
      <c r="AB579">
        <v>0</v>
      </c>
      <c r="AC579">
        <v>0</v>
      </c>
      <c r="AD579">
        <v>0</v>
      </c>
      <c r="AE579">
        <v>0</v>
      </c>
      <c r="AF579">
        <v>0</v>
      </c>
      <c r="AG579">
        <v>0</v>
      </c>
    </row>
    <row r="580" spans="1:33">
      <c r="A580" s="73">
        <v>579</v>
      </c>
      <c r="B580" s="73" t="s">
        <v>1246</v>
      </c>
      <c r="C580" s="73" t="s">
        <v>1247</v>
      </c>
      <c r="D580" s="73" t="s">
        <v>990</v>
      </c>
      <c r="E580" s="73" t="s">
        <v>985</v>
      </c>
      <c r="F580">
        <v>6</v>
      </c>
      <c r="G580" s="73" t="s">
        <v>1779</v>
      </c>
      <c r="H580" s="73" t="s">
        <v>1703</v>
      </c>
      <c r="I580" s="73" t="s">
        <v>1732</v>
      </c>
      <c r="J580" s="73" t="s">
        <v>1522</v>
      </c>
      <c r="K580">
        <v>285</v>
      </c>
      <c r="L580">
        <v>285</v>
      </c>
      <c r="M580">
        <v>0</v>
      </c>
      <c r="N580">
        <v>285</v>
      </c>
      <c r="O580">
        <v>4</v>
      </c>
      <c r="P580">
        <v>15</v>
      </c>
      <c r="Q580">
        <v>6.6666666660000002</v>
      </c>
      <c r="R580">
        <v>113000</v>
      </c>
      <c r="S580">
        <v>250000</v>
      </c>
      <c r="T580">
        <v>73000</v>
      </c>
      <c r="U580">
        <v>101700</v>
      </c>
      <c r="V580">
        <v>100000</v>
      </c>
      <c r="W580">
        <v>0</v>
      </c>
      <c r="X580">
        <v>0</v>
      </c>
      <c r="Y580">
        <v>285</v>
      </c>
      <c r="Z580">
        <v>0</v>
      </c>
      <c r="AA580">
        <v>0</v>
      </c>
      <c r="AB580">
        <v>0</v>
      </c>
      <c r="AC580">
        <v>0</v>
      </c>
      <c r="AD580">
        <v>0</v>
      </c>
      <c r="AE580">
        <v>0</v>
      </c>
      <c r="AF580">
        <v>0</v>
      </c>
      <c r="AG580">
        <v>0</v>
      </c>
    </row>
    <row r="581" spans="1:33">
      <c r="A581" s="73">
        <v>580</v>
      </c>
      <c r="B581" s="73" t="s">
        <v>2474</v>
      </c>
      <c r="C581" s="73" t="s">
        <v>2475</v>
      </c>
      <c r="D581" s="73" t="s">
        <v>990</v>
      </c>
      <c r="E581" s="73" t="s">
        <v>985</v>
      </c>
      <c r="F581">
        <v>6</v>
      </c>
      <c r="G581" s="73" t="s">
        <v>1779</v>
      </c>
      <c r="H581" s="73" t="s">
        <v>1703</v>
      </c>
      <c r="I581" s="73" t="s">
        <v>1732</v>
      </c>
      <c r="J581" s="73" t="s">
        <v>2476</v>
      </c>
      <c r="K581">
        <v>0</v>
      </c>
      <c r="L581">
        <v>0</v>
      </c>
      <c r="M581">
        <v>0</v>
      </c>
      <c r="N581">
        <v>0</v>
      </c>
      <c r="O581">
        <v>0</v>
      </c>
      <c r="P581">
        <v>0</v>
      </c>
      <c r="Q581">
        <v>0</v>
      </c>
      <c r="R581">
        <v>68000</v>
      </c>
      <c r="S581">
        <v>150000</v>
      </c>
      <c r="T581">
        <v>47600</v>
      </c>
      <c r="U581">
        <v>57800</v>
      </c>
      <c r="V581">
        <v>75000</v>
      </c>
      <c r="W581">
        <v>0</v>
      </c>
      <c r="X581">
        <v>840</v>
      </c>
      <c r="Y581">
        <v>0</v>
      </c>
      <c r="Z581">
        <v>0</v>
      </c>
      <c r="AA581">
        <v>0</v>
      </c>
      <c r="AB581">
        <v>0</v>
      </c>
      <c r="AC581">
        <v>0</v>
      </c>
      <c r="AD581">
        <v>0</v>
      </c>
      <c r="AE581">
        <v>0</v>
      </c>
      <c r="AF581">
        <v>0</v>
      </c>
      <c r="AG581">
        <v>0</v>
      </c>
    </row>
    <row r="582" spans="1:33">
      <c r="A582" s="73">
        <v>581</v>
      </c>
      <c r="B582" s="73" t="s">
        <v>2477</v>
      </c>
      <c r="C582" s="73" t="s">
        <v>1248</v>
      </c>
      <c r="D582" s="73" t="s">
        <v>990</v>
      </c>
      <c r="E582" s="73" t="s">
        <v>985</v>
      </c>
      <c r="F582">
        <v>12</v>
      </c>
      <c r="G582" s="73" t="s">
        <v>1668</v>
      </c>
      <c r="H582" s="73" t="s">
        <v>1707</v>
      </c>
      <c r="I582" s="73" t="s">
        <v>1732</v>
      </c>
      <c r="J582" s="73" t="s">
        <v>1523</v>
      </c>
      <c r="K582">
        <v>3</v>
      </c>
      <c r="L582">
        <v>0</v>
      </c>
      <c r="M582">
        <v>0</v>
      </c>
      <c r="N582">
        <v>0</v>
      </c>
      <c r="O582">
        <v>0</v>
      </c>
      <c r="P582">
        <v>0.33333333300000001</v>
      </c>
      <c r="Q582">
        <v>0.16666666599999999</v>
      </c>
      <c r="R582">
        <v>58000</v>
      </c>
      <c r="S582">
        <v>128000</v>
      </c>
      <c r="T582">
        <v>0</v>
      </c>
      <c r="U582">
        <v>49300</v>
      </c>
      <c r="V582">
        <v>64000</v>
      </c>
      <c r="W582">
        <v>0</v>
      </c>
      <c r="X582">
        <v>0</v>
      </c>
      <c r="Y582">
        <v>0</v>
      </c>
      <c r="Z582">
        <v>0</v>
      </c>
      <c r="AA582">
        <v>0</v>
      </c>
      <c r="AB582">
        <v>0</v>
      </c>
      <c r="AC582">
        <v>3</v>
      </c>
      <c r="AD582">
        <v>0</v>
      </c>
      <c r="AE582">
        <v>0</v>
      </c>
      <c r="AF582">
        <v>0</v>
      </c>
      <c r="AG582">
        <v>0</v>
      </c>
    </row>
    <row r="583" spans="1:33">
      <c r="A583" s="73">
        <v>582</v>
      </c>
      <c r="B583" s="73" t="s">
        <v>1249</v>
      </c>
      <c r="C583" s="73" t="s">
        <v>1248</v>
      </c>
      <c r="D583" s="73" t="s">
        <v>990</v>
      </c>
      <c r="E583" s="73" t="s">
        <v>985</v>
      </c>
      <c r="F583">
        <v>12</v>
      </c>
      <c r="G583" s="73" t="s">
        <v>1705</v>
      </c>
      <c r="H583" s="73" t="s">
        <v>1707</v>
      </c>
      <c r="I583" s="73" t="s">
        <v>1732</v>
      </c>
      <c r="J583" s="73" t="s">
        <v>1523</v>
      </c>
      <c r="K583">
        <v>327</v>
      </c>
      <c r="L583">
        <v>319</v>
      </c>
      <c r="M583">
        <v>0</v>
      </c>
      <c r="N583">
        <v>319</v>
      </c>
      <c r="O583">
        <v>159</v>
      </c>
      <c r="P583">
        <v>179.33333333300001</v>
      </c>
      <c r="Q583">
        <v>92</v>
      </c>
      <c r="R583">
        <v>58000</v>
      </c>
      <c r="S583">
        <v>128000</v>
      </c>
      <c r="T583">
        <v>43500</v>
      </c>
      <c r="U583">
        <v>49300</v>
      </c>
      <c r="V583">
        <v>64000</v>
      </c>
      <c r="W583">
        <v>0</v>
      </c>
      <c r="X583">
        <v>780</v>
      </c>
      <c r="Y583">
        <v>319</v>
      </c>
      <c r="Z583">
        <v>1</v>
      </c>
      <c r="AA583">
        <v>0</v>
      </c>
      <c r="AB583">
        <v>0</v>
      </c>
      <c r="AC583">
        <v>6</v>
      </c>
      <c r="AD583">
        <v>0</v>
      </c>
      <c r="AE583">
        <v>0</v>
      </c>
      <c r="AF583">
        <v>1</v>
      </c>
      <c r="AG583">
        <v>0</v>
      </c>
    </row>
    <row r="584" spans="1:33">
      <c r="A584" s="73">
        <v>583</v>
      </c>
      <c r="B584" s="73" t="s">
        <v>2478</v>
      </c>
      <c r="C584" s="73" t="s">
        <v>1250</v>
      </c>
      <c r="D584" s="73" t="s">
        <v>990</v>
      </c>
      <c r="E584" s="73" t="s">
        <v>985</v>
      </c>
      <c r="F584">
        <v>12</v>
      </c>
      <c r="G584" s="73" t="s">
        <v>1735</v>
      </c>
      <c r="H584" s="73" t="s">
        <v>1723</v>
      </c>
      <c r="I584" s="73" t="s">
        <v>1732</v>
      </c>
      <c r="J584" s="73" t="s">
        <v>1524</v>
      </c>
      <c r="K584">
        <v>2</v>
      </c>
      <c r="L584">
        <v>0</v>
      </c>
      <c r="M584">
        <v>0</v>
      </c>
      <c r="N584">
        <v>0</v>
      </c>
      <c r="O584">
        <v>0</v>
      </c>
      <c r="P584">
        <v>0</v>
      </c>
      <c r="Q584">
        <v>0</v>
      </c>
      <c r="R584">
        <v>70000</v>
      </c>
      <c r="S584">
        <v>180000</v>
      </c>
      <c r="T584">
        <v>0</v>
      </c>
      <c r="U584">
        <v>59500</v>
      </c>
      <c r="V584">
        <v>90000</v>
      </c>
      <c r="W584">
        <v>0</v>
      </c>
      <c r="X584">
        <v>0</v>
      </c>
      <c r="Y584">
        <v>0</v>
      </c>
      <c r="Z584">
        <v>0</v>
      </c>
      <c r="AA584">
        <v>0</v>
      </c>
      <c r="AB584">
        <v>0</v>
      </c>
      <c r="AC584">
        <v>2</v>
      </c>
      <c r="AD584">
        <v>0</v>
      </c>
      <c r="AE584">
        <v>0</v>
      </c>
      <c r="AF584">
        <v>0</v>
      </c>
      <c r="AG584">
        <v>0</v>
      </c>
    </row>
    <row r="585" spans="1:33">
      <c r="A585" s="73">
        <v>584</v>
      </c>
      <c r="B585" s="73" t="s">
        <v>2479</v>
      </c>
      <c r="C585" s="73" t="s">
        <v>1250</v>
      </c>
      <c r="D585" s="73" t="s">
        <v>990</v>
      </c>
      <c r="E585" s="73" t="s">
        <v>985</v>
      </c>
      <c r="F585">
        <v>12</v>
      </c>
      <c r="G585" s="73" t="s">
        <v>1683</v>
      </c>
      <c r="H585" s="73" t="s">
        <v>1723</v>
      </c>
      <c r="I585" s="73" t="s">
        <v>1732</v>
      </c>
      <c r="J585" s="73" t="s">
        <v>1524</v>
      </c>
      <c r="K585">
        <v>2</v>
      </c>
      <c r="L585">
        <v>0</v>
      </c>
      <c r="M585">
        <v>0</v>
      </c>
      <c r="N585">
        <v>0</v>
      </c>
      <c r="O585">
        <v>0</v>
      </c>
      <c r="P585">
        <v>0</v>
      </c>
      <c r="Q585">
        <v>0</v>
      </c>
      <c r="R585">
        <v>70000</v>
      </c>
      <c r="S585">
        <v>180000</v>
      </c>
      <c r="T585">
        <v>0</v>
      </c>
      <c r="U585">
        <v>59500</v>
      </c>
      <c r="V585">
        <v>90000</v>
      </c>
      <c r="W585">
        <v>0</v>
      </c>
      <c r="X585">
        <v>0</v>
      </c>
      <c r="Y585">
        <v>0</v>
      </c>
      <c r="Z585">
        <v>0</v>
      </c>
      <c r="AA585">
        <v>0</v>
      </c>
      <c r="AB585">
        <v>0</v>
      </c>
      <c r="AC585">
        <v>2</v>
      </c>
      <c r="AD585">
        <v>0</v>
      </c>
      <c r="AE585">
        <v>0</v>
      </c>
      <c r="AF585">
        <v>0</v>
      </c>
      <c r="AG585">
        <v>0</v>
      </c>
    </row>
    <row r="586" spans="1:33">
      <c r="A586" s="73">
        <v>585</v>
      </c>
      <c r="B586" s="73" t="s">
        <v>2480</v>
      </c>
      <c r="C586" s="73" t="s">
        <v>1250</v>
      </c>
      <c r="D586" s="73" t="s">
        <v>990</v>
      </c>
      <c r="E586" s="73" t="s">
        <v>985</v>
      </c>
      <c r="F586">
        <v>12</v>
      </c>
      <c r="G586" s="73" t="s">
        <v>1689</v>
      </c>
      <c r="H586" s="73" t="s">
        <v>1723</v>
      </c>
      <c r="I586" s="73" t="s">
        <v>1732</v>
      </c>
      <c r="J586" s="73" t="s">
        <v>1524</v>
      </c>
      <c r="K586">
        <v>2</v>
      </c>
      <c r="L586">
        <v>0</v>
      </c>
      <c r="M586">
        <v>0</v>
      </c>
      <c r="N586">
        <v>0</v>
      </c>
      <c r="O586">
        <v>0</v>
      </c>
      <c r="P586">
        <v>0</v>
      </c>
      <c r="Q586">
        <v>0</v>
      </c>
      <c r="R586">
        <v>90000</v>
      </c>
      <c r="S586">
        <v>226000</v>
      </c>
      <c r="T586">
        <v>0</v>
      </c>
      <c r="U586">
        <v>77000</v>
      </c>
      <c r="V586">
        <v>113000</v>
      </c>
      <c r="W586">
        <v>0</v>
      </c>
      <c r="X586">
        <v>0</v>
      </c>
      <c r="Y586">
        <v>0</v>
      </c>
      <c r="Z586">
        <v>0</v>
      </c>
      <c r="AA586">
        <v>0</v>
      </c>
      <c r="AB586">
        <v>0</v>
      </c>
      <c r="AC586">
        <v>2</v>
      </c>
      <c r="AD586">
        <v>0</v>
      </c>
      <c r="AE586">
        <v>0</v>
      </c>
      <c r="AF586">
        <v>0</v>
      </c>
      <c r="AG586">
        <v>0</v>
      </c>
    </row>
    <row r="587" spans="1:33">
      <c r="A587" s="73">
        <v>586</v>
      </c>
      <c r="B587" s="73" t="s">
        <v>1251</v>
      </c>
      <c r="C587" s="73" t="s">
        <v>1250</v>
      </c>
      <c r="D587" s="73" t="s">
        <v>990</v>
      </c>
      <c r="E587" s="73" t="s">
        <v>985</v>
      </c>
      <c r="F587">
        <v>12</v>
      </c>
      <c r="G587" s="73" t="s">
        <v>1668</v>
      </c>
      <c r="H587" s="73" t="s">
        <v>1723</v>
      </c>
      <c r="I587" s="73" t="s">
        <v>1732</v>
      </c>
      <c r="J587" s="73" t="s">
        <v>1524</v>
      </c>
      <c r="K587">
        <v>155</v>
      </c>
      <c r="L587">
        <v>0</v>
      </c>
      <c r="M587">
        <v>0</v>
      </c>
      <c r="N587">
        <v>0</v>
      </c>
      <c r="O587">
        <v>100</v>
      </c>
      <c r="P587">
        <v>146.666666666</v>
      </c>
      <c r="Q587">
        <v>78.5</v>
      </c>
      <c r="R587">
        <v>92000</v>
      </c>
      <c r="S587">
        <v>204000</v>
      </c>
      <c r="T587">
        <v>69000</v>
      </c>
      <c r="U587">
        <v>78200</v>
      </c>
      <c r="V587">
        <v>102000</v>
      </c>
      <c r="W587">
        <v>0</v>
      </c>
      <c r="X587">
        <v>0</v>
      </c>
      <c r="Y587">
        <v>0</v>
      </c>
      <c r="Z587">
        <v>0</v>
      </c>
      <c r="AA587">
        <v>0</v>
      </c>
      <c r="AB587">
        <v>0</v>
      </c>
      <c r="AC587">
        <v>6</v>
      </c>
      <c r="AD587">
        <v>149</v>
      </c>
      <c r="AE587">
        <v>0</v>
      </c>
      <c r="AF587">
        <v>0</v>
      </c>
      <c r="AG587">
        <v>0</v>
      </c>
    </row>
    <row r="588" spans="1:33">
      <c r="A588" s="73">
        <v>587</v>
      </c>
      <c r="B588" s="73" t="s">
        <v>2481</v>
      </c>
      <c r="C588" s="73" t="s">
        <v>1250</v>
      </c>
      <c r="D588" s="73" t="s">
        <v>990</v>
      </c>
      <c r="E588" s="73" t="s">
        <v>985</v>
      </c>
      <c r="F588">
        <v>12</v>
      </c>
      <c r="G588" s="73" t="s">
        <v>1705</v>
      </c>
      <c r="H588" s="73" t="s">
        <v>1723</v>
      </c>
      <c r="I588" s="73" t="s">
        <v>1732</v>
      </c>
      <c r="J588" s="73" t="s">
        <v>1524</v>
      </c>
      <c r="K588">
        <v>441</v>
      </c>
      <c r="L588">
        <v>441</v>
      </c>
      <c r="M588">
        <v>0</v>
      </c>
      <c r="N588">
        <v>441</v>
      </c>
      <c r="O588">
        <v>15</v>
      </c>
      <c r="P588">
        <v>5</v>
      </c>
      <c r="Q588">
        <v>1.25</v>
      </c>
      <c r="R588">
        <v>102000</v>
      </c>
      <c r="S588">
        <v>226000</v>
      </c>
      <c r="T588">
        <v>77000</v>
      </c>
      <c r="U588">
        <v>86700</v>
      </c>
      <c r="V588">
        <v>113000</v>
      </c>
      <c r="W588">
        <v>0</v>
      </c>
      <c r="X588">
        <v>0</v>
      </c>
      <c r="Y588">
        <v>441</v>
      </c>
      <c r="Z588">
        <v>0</v>
      </c>
      <c r="AA588">
        <v>0</v>
      </c>
      <c r="AB588">
        <v>0</v>
      </c>
      <c r="AC588">
        <v>0</v>
      </c>
      <c r="AD588">
        <v>0</v>
      </c>
      <c r="AE588">
        <v>0</v>
      </c>
      <c r="AF588">
        <v>0</v>
      </c>
      <c r="AG588">
        <v>0</v>
      </c>
    </row>
    <row r="589" spans="1:33">
      <c r="A589" s="73">
        <v>588</v>
      </c>
      <c r="B589" s="73" t="s">
        <v>3158</v>
      </c>
      <c r="C589" s="73" t="s">
        <v>1252</v>
      </c>
      <c r="D589" s="73" t="s">
        <v>990</v>
      </c>
      <c r="E589" s="73" t="s">
        <v>985</v>
      </c>
      <c r="F589">
        <v>12</v>
      </c>
      <c r="G589" s="73" t="s">
        <v>1668</v>
      </c>
      <c r="H589" s="73" t="s">
        <v>1723</v>
      </c>
      <c r="I589" s="73" t="s">
        <v>1732</v>
      </c>
      <c r="J589" s="73" t="s">
        <v>1525</v>
      </c>
      <c r="K589">
        <v>0</v>
      </c>
      <c r="L589">
        <v>0</v>
      </c>
      <c r="M589">
        <v>0</v>
      </c>
      <c r="N589">
        <v>0</v>
      </c>
      <c r="O589">
        <v>0</v>
      </c>
      <c r="P589">
        <v>0</v>
      </c>
      <c r="Q589">
        <v>6</v>
      </c>
      <c r="R589">
        <v>79000</v>
      </c>
      <c r="S589">
        <v>174000</v>
      </c>
      <c r="T589">
        <v>59300</v>
      </c>
      <c r="U589">
        <v>67200</v>
      </c>
      <c r="V589">
        <v>87000</v>
      </c>
      <c r="W589">
        <v>-60</v>
      </c>
      <c r="X589">
        <v>0</v>
      </c>
      <c r="Y589">
        <v>0</v>
      </c>
      <c r="Z589">
        <v>0</v>
      </c>
      <c r="AA589">
        <v>0</v>
      </c>
      <c r="AB589">
        <v>0</v>
      </c>
      <c r="AC589">
        <v>0</v>
      </c>
      <c r="AD589">
        <v>0</v>
      </c>
      <c r="AE589">
        <v>0</v>
      </c>
      <c r="AF589">
        <v>0</v>
      </c>
      <c r="AG589">
        <v>0</v>
      </c>
    </row>
    <row r="590" spans="1:33">
      <c r="A590" s="73">
        <v>589</v>
      </c>
      <c r="B590" s="73" t="s">
        <v>2482</v>
      </c>
      <c r="C590" s="73" t="s">
        <v>1252</v>
      </c>
      <c r="D590" s="73" t="s">
        <v>990</v>
      </c>
      <c r="E590" s="73" t="s">
        <v>985</v>
      </c>
      <c r="F590">
        <v>12</v>
      </c>
      <c r="G590" s="73" t="s">
        <v>1705</v>
      </c>
      <c r="H590" s="73" t="s">
        <v>1723</v>
      </c>
      <c r="I590" s="73" t="s">
        <v>1732</v>
      </c>
      <c r="J590" s="73" t="s">
        <v>1525</v>
      </c>
      <c r="K590">
        <v>0</v>
      </c>
      <c r="L590">
        <v>0</v>
      </c>
      <c r="M590">
        <v>0</v>
      </c>
      <c r="N590">
        <v>0</v>
      </c>
      <c r="O590">
        <v>0</v>
      </c>
      <c r="P590">
        <v>0</v>
      </c>
      <c r="Q590">
        <v>0</v>
      </c>
      <c r="R590">
        <v>87000</v>
      </c>
      <c r="S590">
        <v>192000</v>
      </c>
      <c r="T590">
        <v>65300</v>
      </c>
      <c r="U590">
        <v>74000</v>
      </c>
      <c r="V590">
        <v>96000</v>
      </c>
      <c r="W590">
        <v>0</v>
      </c>
      <c r="X590">
        <v>300</v>
      </c>
      <c r="Y590">
        <v>0</v>
      </c>
      <c r="Z590">
        <v>0</v>
      </c>
      <c r="AA590">
        <v>0</v>
      </c>
      <c r="AB590">
        <v>0</v>
      </c>
      <c r="AC590">
        <v>0</v>
      </c>
      <c r="AD590">
        <v>0</v>
      </c>
      <c r="AE590">
        <v>0</v>
      </c>
      <c r="AF590">
        <v>0</v>
      </c>
      <c r="AG590">
        <v>0</v>
      </c>
    </row>
    <row r="591" spans="1:33">
      <c r="A591" s="73">
        <v>590</v>
      </c>
      <c r="B591" s="73" t="s">
        <v>2483</v>
      </c>
      <c r="C591" s="73" t="s">
        <v>1253</v>
      </c>
      <c r="D591" s="73" t="s">
        <v>990</v>
      </c>
      <c r="E591" s="73" t="s">
        <v>985</v>
      </c>
      <c r="F591">
        <v>12</v>
      </c>
      <c r="G591" s="73" t="s">
        <v>1674</v>
      </c>
      <c r="H591" s="73" t="s">
        <v>1723</v>
      </c>
      <c r="I591" s="73" t="s">
        <v>1732</v>
      </c>
      <c r="J591" s="73" t="s">
        <v>1526</v>
      </c>
      <c r="K591">
        <v>1</v>
      </c>
      <c r="L591">
        <v>0</v>
      </c>
      <c r="M591">
        <v>0</v>
      </c>
      <c r="N591">
        <v>0</v>
      </c>
      <c r="O591">
        <v>0</v>
      </c>
      <c r="P591">
        <v>0</v>
      </c>
      <c r="Q591">
        <v>0.16666666599999999</v>
      </c>
      <c r="R591">
        <v>180000</v>
      </c>
      <c r="S591">
        <v>420000</v>
      </c>
      <c r="T591">
        <v>135000</v>
      </c>
      <c r="U591">
        <v>162000</v>
      </c>
      <c r="V591">
        <v>198000</v>
      </c>
      <c r="W591">
        <v>0</v>
      </c>
      <c r="X591">
        <v>0</v>
      </c>
      <c r="Y591">
        <v>0</v>
      </c>
      <c r="Z591">
        <v>0</v>
      </c>
      <c r="AA591">
        <v>0</v>
      </c>
      <c r="AB591">
        <v>0</v>
      </c>
      <c r="AC591">
        <v>1</v>
      </c>
      <c r="AD591">
        <v>0</v>
      </c>
      <c r="AE591">
        <v>0</v>
      </c>
      <c r="AF591">
        <v>0</v>
      </c>
      <c r="AG591">
        <v>0</v>
      </c>
    </row>
    <row r="592" spans="1:33">
      <c r="A592" s="73">
        <v>591</v>
      </c>
      <c r="B592" s="73" t="s">
        <v>1254</v>
      </c>
      <c r="C592" s="73" t="s">
        <v>1253</v>
      </c>
      <c r="D592" s="73" t="s">
        <v>990</v>
      </c>
      <c r="E592" s="73" t="s">
        <v>985</v>
      </c>
      <c r="F592">
        <v>12</v>
      </c>
      <c r="G592" s="73" t="s">
        <v>1668</v>
      </c>
      <c r="H592" s="73" t="s">
        <v>1723</v>
      </c>
      <c r="I592" s="73" t="s">
        <v>1732</v>
      </c>
      <c r="J592" s="73" t="s">
        <v>1526</v>
      </c>
      <c r="K592">
        <v>1</v>
      </c>
      <c r="L592">
        <v>-5</v>
      </c>
      <c r="M592">
        <v>0</v>
      </c>
      <c r="N592">
        <v>-5</v>
      </c>
      <c r="O592">
        <v>0</v>
      </c>
      <c r="P592">
        <v>14</v>
      </c>
      <c r="Q592">
        <v>5.25</v>
      </c>
      <c r="R592">
        <v>180000</v>
      </c>
      <c r="S592">
        <v>396000</v>
      </c>
      <c r="T592">
        <v>135000</v>
      </c>
      <c r="U592">
        <v>162000</v>
      </c>
      <c r="V592">
        <v>198000</v>
      </c>
      <c r="W592">
        <v>0</v>
      </c>
      <c r="X592">
        <v>0</v>
      </c>
      <c r="Y592">
        <v>-5</v>
      </c>
      <c r="Z592">
        <v>0</v>
      </c>
      <c r="AA592">
        <v>0</v>
      </c>
      <c r="AB592">
        <v>0</v>
      </c>
      <c r="AC592">
        <v>6</v>
      </c>
      <c r="AD592">
        <v>0</v>
      </c>
      <c r="AE592">
        <v>0</v>
      </c>
      <c r="AF592">
        <v>0</v>
      </c>
      <c r="AG592">
        <v>0</v>
      </c>
    </row>
    <row r="593" spans="1:33">
      <c r="A593" s="73">
        <v>592</v>
      </c>
      <c r="B593" s="73" t="s">
        <v>1255</v>
      </c>
      <c r="C593" s="73" t="s">
        <v>1256</v>
      </c>
      <c r="D593" s="73" t="s">
        <v>990</v>
      </c>
      <c r="E593" s="73" t="s">
        <v>985</v>
      </c>
      <c r="F593">
        <v>12</v>
      </c>
      <c r="G593" s="73" t="s">
        <v>1668</v>
      </c>
      <c r="H593" s="73" t="s">
        <v>1723</v>
      </c>
      <c r="I593" s="73" t="s">
        <v>1732</v>
      </c>
      <c r="J593" s="73" t="s">
        <v>1527</v>
      </c>
      <c r="K593">
        <v>3</v>
      </c>
      <c r="L593">
        <v>-1</v>
      </c>
      <c r="M593">
        <v>0</v>
      </c>
      <c r="N593">
        <v>-1</v>
      </c>
      <c r="O593">
        <v>25</v>
      </c>
      <c r="P593">
        <v>11.666666665999999</v>
      </c>
      <c r="Q593">
        <v>5.1666666660000002</v>
      </c>
      <c r="R593">
        <v>180000</v>
      </c>
      <c r="S593">
        <v>396000</v>
      </c>
      <c r="T593">
        <v>135000</v>
      </c>
      <c r="U593">
        <v>162000</v>
      </c>
      <c r="V593">
        <v>198000</v>
      </c>
      <c r="W593">
        <v>-36</v>
      </c>
      <c r="X593">
        <v>36</v>
      </c>
      <c r="Y593">
        <v>-1</v>
      </c>
      <c r="Z593">
        <v>0</v>
      </c>
      <c r="AA593">
        <v>0</v>
      </c>
      <c r="AB593">
        <v>0</v>
      </c>
      <c r="AC593">
        <v>4</v>
      </c>
      <c r="AD593">
        <v>0</v>
      </c>
      <c r="AE593">
        <v>0</v>
      </c>
      <c r="AF593">
        <v>0</v>
      </c>
      <c r="AG593">
        <v>0</v>
      </c>
    </row>
    <row r="594" spans="1:33">
      <c r="A594" s="73">
        <v>593</v>
      </c>
      <c r="B594" s="73" t="s">
        <v>1257</v>
      </c>
      <c r="C594" s="73" t="s">
        <v>1258</v>
      </c>
      <c r="D594" s="73" t="s">
        <v>990</v>
      </c>
      <c r="E594" s="73" t="s">
        <v>985</v>
      </c>
      <c r="F594">
        <v>12</v>
      </c>
      <c r="G594" s="73" t="s">
        <v>1668</v>
      </c>
      <c r="H594" s="73" t="s">
        <v>1723</v>
      </c>
      <c r="I594" s="73" t="s">
        <v>1732</v>
      </c>
      <c r="J594" s="73" t="s">
        <v>1528</v>
      </c>
      <c r="K594">
        <v>18</v>
      </c>
      <c r="L594">
        <v>10</v>
      </c>
      <c r="M594">
        <v>12</v>
      </c>
      <c r="N594">
        <v>-2</v>
      </c>
      <c r="O594">
        <v>5</v>
      </c>
      <c r="P594">
        <v>41.666666665999998</v>
      </c>
      <c r="Q594">
        <v>11.333333333000001</v>
      </c>
      <c r="R594">
        <v>180000</v>
      </c>
      <c r="S594">
        <v>396000</v>
      </c>
      <c r="T594">
        <v>135000</v>
      </c>
      <c r="U594">
        <v>162000</v>
      </c>
      <c r="V594">
        <v>198000</v>
      </c>
      <c r="W594">
        <v>-120</v>
      </c>
      <c r="X594">
        <v>120</v>
      </c>
      <c r="Y594">
        <v>10</v>
      </c>
      <c r="Z594">
        <v>0</v>
      </c>
      <c r="AA594">
        <v>0</v>
      </c>
      <c r="AB594">
        <v>0</v>
      </c>
      <c r="AC594">
        <v>6</v>
      </c>
      <c r="AD594">
        <v>0</v>
      </c>
      <c r="AE594">
        <v>0</v>
      </c>
      <c r="AF594">
        <v>2</v>
      </c>
      <c r="AG594">
        <v>0</v>
      </c>
    </row>
    <row r="595" spans="1:33">
      <c r="A595" s="73">
        <v>594</v>
      </c>
      <c r="B595" s="73" t="s">
        <v>2484</v>
      </c>
      <c r="C595" s="73" t="s">
        <v>2485</v>
      </c>
      <c r="D595" s="73" t="s">
        <v>990</v>
      </c>
      <c r="E595" s="73" t="s">
        <v>985</v>
      </c>
      <c r="F595">
        <v>1</v>
      </c>
      <c r="G595" s="73" t="s">
        <v>1776</v>
      </c>
      <c r="H595" s="73" t="s">
        <v>1723</v>
      </c>
      <c r="I595" s="73" t="s">
        <v>1732</v>
      </c>
      <c r="J595" s="73" t="s">
        <v>2486</v>
      </c>
      <c r="K595">
        <v>2</v>
      </c>
      <c r="L595">
        <v>2</v>
      </c>
      <c r="M595">
        <v>0</v>
      </c>
      <c r="N595">
        <v>2</v>
      </c>
      <c r="O595">
        <v>0</v>
      </c>
      <c r="P595">
        <v>0.33333333300000001</v>
      </c>
      <c r="Q595">
        <v>8.3333332999999996E-2</v>
      </c>
      <c r="R595">
        <v>14000000</v>
      </c>
      <c r="S595">
        <v>30800000</v>
      </c>
      <c r="T595">
        <v>0</v>
      </c>
      <c r="U595">
        <v>12600000</v>
      </c>
      <c r="V595">
        <v>15400000</v>
      </c>
      <c r="W595">
        <v>0</v>
      </c>
      <c r="X595">
        <v>0</v>
      </c>
      <c r="Y595">
        <v>2</v>
      </c>
      <c r="Z595">
        <v>0</v>
      </c>
      <c r="AA595">
        <v>0</v>
      </c>
      <c r="AB595">
        <v>0</v>
      </c>
      <c r="AC595">
        <v>0</v>
      </c>
      <c r="AD595">
        <v>0</v>
      </c>
      <c r="AE595">
        <v>0</v>
      </c>
      <c r="AF595">
        <v>0</v>
      </c>
      <c r="AG595">
        <v>0</v>
      </c>
    </row>
    <row r="596" spans="1:33">
      <c r="A596" s="73">
        <v>595</v>
      </c>
      <c r="B596" s="73" t="s">
        <v>2905</v>
      </c>
      <c r="C596" s="73" t="s">
        <v>2488</v>
      </c>
      <c r="D596" s="73" t="s">
        <v>990</v>
      </c>
      <c r="E596" s="73" t="s">
        <v>985</v>
      </c>
      <c r="F596">
        <v>12</v>
      </c>
      <c r="G596" s="73" t="s">
        <v>1819</v>
      </c>
      <c r="H596" s="73" t="s">
        <v>1715</v>
      </c>
      <c r="I596" s="73" t="s">
        <v>1732</v>
      </c>
      <c r="J596" s="73"/>
      <c r="K596">
        <v>0</v>
      </c>
      <c r="L596">
        <v>0</v>
      </c>
      <c r="M596">
        <v>0</v>
      </c>
      <c r="N596">
        <v>0</v>
      </c>
      <c r="O596">
        <v>0</v>
      </c>
      <c r="P596">
        <v>0</v>
      </c>
      <c r="Q596">
        <v>0</v>
      </c>
      <c r="R596">
        <v>0</v>
      </c>
      <c r="S596">
        <v>0</v>
      </c>
      <c r="T596">
        <v>0</v>
      </c>
      <c r="U596">
        <v>0</v>
      </c>
      <c r="V596">
        <v>0</v>
      </c>
      <c r="W596">
        <v>0</v>
      </c>
      <c r="X596">
        <v>6</v>
      </c>
      <c r="Y596">
        <v>0</v>
      </c>
      <c r="Z596">
        <v>0</v>
      </c>
      <c r="AA596">
        <v>0</v>
      </c>
      <c r="AB596">
        <v>0</v>
      </c>
      <c r="AC596">
        <v>0</v>
      </c>
      <c r="AD596">
        <v>0</v>
      </c>
      <c r="AE596">
        <v>0</v>
      </c>
      <c r="AF596">
        <v>0</v>
      </c>
      <c r="AG596">
        <v>0</v>
      </c>
    </row>
    <row r="597" spans="1:33">
      <c r="A597" s="73">
        <v>596</v>
      </c>
      <c r="B597" s="73" t="s">
        <v>2487</v>
      </c>
      <c r="C597" s="73" t="s">
        <v>2488</v>
      </c>
      <c r="D597" s="73" t="s">
        <v>990</v>
      </c>
      <c r="E597" s="73" t="s">
        <v>985</v>
      </c>
      <c r="F597">
        <v>12</v>
      </c>
      <c r="G597" s="73" t="s">
        <v>1776</v>
      </c>
      <c r="H597" s="73" t="s">
        <v>1715</v>
      </c>
      <c r="I597" s="73" t="s">
        <v>1732</v>
      </c>
      <c r="J597" s="73" t="s">
        <v>2489</v>
      </c>
      <c r="K597">
        <v>2</v>
      </c>
      <c r="L597">
        <v>2</v>
      </c>
      <c r="M597">
        <v>0</v>
      </c>
      <c r="N597">
        <v>2</v>
      </c>
      <c r="O597">
        <v>0</v>
      </c>
      <c r="P597">
        <v>0.33333333300000001</v>
      </c>
      <c r="Q597">
        <v>0.16666666599999999</v>
      </c>
      <c r="R597">
        <v>19000000</v>
      </c>
      <c r="S597">
        <v>41800000</v>
      </c>
      <c r="T597">
        <v>0</v>
      </c>
      <c r="U597">
        <v>17100000</v>
      </c>
      <c r="V597">
        <v>20900000</v>
      </c>
      <c r="W597">
        <v>0</v>
      </c>
      <c r="X597">
        <v>0</v>
      </c>
      <c r="Y597">
        <v>2</v>
      </c>
      <c r="Z597">
        <v>0</v>
      </c>
      <c r="AA597">
        <v>0</v>
      </c>
      <c r="AB597">
        <v>0</v>
      </c>
      <c r="AC597">
        <v>0</v>
      </c>
      <c r="AD597">
        <v>0</v>
      </c>
      <c r="AE597">
        <v>0</v>
      </c>
      <c r="AF597">
        <v>0</v>
      </c>
      <c r="AG597">
        <v>0</v>
      </c>
    </row>
    <row r="598" spans="1:33">
      <c r="A598" s="73">
        <v>597</v>
      </c>
      <c r="B598" s="73" t="s">
        <v>2906</v>
      </c>
      <c r="C598" s="73" t="s">
        <v>2907</v>
      </c>
      <c r="D598" s="73" t="s">
        <v>990</v>
      </c>
      <c r="E598" s="73" t="s">
        <v>985</v>
      </c>
      <c r="F598">
        <v>3</v>
      </c>
      <c r="G598" s="73" t="s">
        <v>1819</v>
      </c>
      <c r="H598" s="73" t="s">
        <v>1723</v>
      </c>
      <c r="I598" s="73" t="s">
        <v>1732</v>
      </c>
      <c r="J598" s="73"/>
      <c r="K598">
        <v>0</v>
      </c>
      <c r="L598">
        <v>0</v>
      </c>
      <c r="M598">
        <v>0</v>
      </c>
      <c r="N598">
        <v>0</v>
      </c>
      <c r="O598">
        <v>0</v>
      </c>
      <c r="P598">
        <v>0</v>
      </c>
      <c r="Q598">
        <v>0</v>
      </c>
      <c r="R598">
        <v>0</v>
      </c>
      <c r="S598">
        <v>0</v>
      </c>
      <c r="T598">
        <v>0</v>
      </c>
      <c r="U598">
        <v>0</v>
      </c>
      <c r="V598">
        <v>0</v>
      </c>
      <c r="W598">
        <v>0</v>
      </c>
      <c r="X598">
        <v>3</v>
      </c>
      <c r="Y598">
        <v>0</v>
      </c>
      <c r="Z598">
        <v>0</v>
      </c>
      <c r="AA598">
        <v>0</v>
      </c>
      <c r="AB598">
        <v>0</v>
      </c>
      <c r="AC598">
        <v>0</v>
      </c>
      <c r="AD598">
        <v>0</v>
      </c>
      <c r="AE598">
        <v>0</v>
      </c>
      <c r="AF598">
        <v>0</v>
      </c>
      <c r="AG598">
        <v>0</v>
      </c>
    </row>
    <row r="599" spans="1:33">
      <c r="A599" s="73">
        <v>598</v>
      </c>
      <c r="B599" s="73" t="s">
        <v>2908</v>
      </c>
      <c r="C599" s="73" t="s">
        <v>2491</v>
      </c>
      <c r="D599" s="73" t="s">
        <v>990</v>
      </c>
      <c r="E599" s="73" t="s">
        <v>985</v>
      </c>
      <c r="F599">
        <v>1</v>
      </c>
      <c r="G599" s="73" t="s">
        <v>1815</v>
      </c>
      <c r="H599" s="73" t="s">
        <v>1723</v>
      </c>
      <c r="I599" s="73" t="s">
        <v>1732</v>
      </c>
      <c r="J599" s="73"/>
      <c r="K599">
        <v>0</v>
      </c>
      <c r="L599">
        <v>0</v>
      </c>
      <c r="M599">
        <v>0</v>
      </c>
      <c r="N599">
        <v>0</v>
      </c>
      <c r="O599">
        <v>0</v>
      </c>
      <c r="P599">
        <v>0</v>
      </c>
      <c r="Q599">
        <v>0</v>
      </c>
      <c r="R599">
        <v>0</v>
      </c>
      <c r="S599">
        <v>0</v>
      </c>
      <c r="T599">
        <v>0</v>
      </c>
      <c r="U599">
        <v>0</v>
      </c>
      <c r="V599">
        <v>0</v>
      </c>
      <c r="W599">
        <v>0</v>
      </c>
      <c r="X599">
        <v>6</v>
      </c>
      <c r="Y599">
        <v>0</v>
      </c>
      <c r="Z599">
        <v>0</v>
      </c>
      <c r="AA599">
        <v>0</v>
      </c>
      <c r="AB599">
        <v>0</v>
      </c>
      <c r="AC599">
        <v>0</v>
      </c>
      <c r="AD599">
        <v>0</v>
      </c>
      <c r="AE599">
        <v>0</v>
      </c>
      <c r="AF599">
        <v>0</v>
      </c>
      <c r="AG599">
        <v>0</v>
      </c>
    </row>
    <row r="600" spans="1:33">
      <c r="A600" s="73">
        <v>599</v>
      </c>
      <c r="B600" s="73" t="s">
        <v>2490</v>
      </c>
      <c r="C600" s="73" t="s">
        <v>2491</v>
      </c>
      <c r="D600" s="73" t="s">
        <v>990</v>
      </c>
      <c r="E600" s="73" t="s">
        <v>985</v>
      </c>
      <c r="F600">
        <v>1</v>
      </c>
      <c r="G600" s="73" t="s">
        <v>1731</v>
      </c>
      <c r="H600" s="73" t="s">
        <v>1723</v>
      </c>
      <c r="I600" s="73" t="s">
        <v>1732</v>
      </c>
      <c r="J600" s="73" t="s">
        <v>2492</v>
      </c>
      <c r="K600">
        <v>2</v>
      </c>
      <c r="L600">
        <v>2</v>
      </c>
      <c r="M600">
        <v>0</v>
      </c>
      <c r="N600">
        <v>2</v>
      </c>
      <c r="O600">
        <v>2</v>
      </c>
      <c r="P600">
        <v>1</v>
      </c>
      <c r="Q600">
        <v>0.41666666600000002</v>
      </c>
      <c r="R600">
        <v>15000000</v>
      </c>
      <c r="S600">
        <v>33000000</v>
      </c>
      <c r="T600">
        <v>0</v>
      </c>
      <c r="U600">
        <v>13500000</v>
      </c>
      <c r="V600">
        <v>16500000</v>
      </c>
      <c r="W600">
        <v>0</v>
      </c>
      <c r="X600">
        <v>0</v>
      </c>
      <c r="Y600">
        <v>2</v>
      </c>
      <c r="Z600">
        <v>0</v>
      </c>
      <c r="AA600">
        <v>0</v>
      </c>
      <c r="AB600">
        <v>0</v>
      </c>
      <c r="AC600">
        <v>0</v>
      </c>
      <c r="AD600">
        <v>0</v>
      </c>
      <c r="AE600">
        <v>0</v>
      </c>
      <c r="AF600">
        <v>0</v>
      </c>
      <c r="AG600">
        <v>0</v>
      </c>
    </row>
    <row r="601" spans="1:33">
      <c r="A601" s="73">
        <v>600</v>
      </c>
      <c r="B601" s="73" t="s">
        <v>2909</v>
      </c>
      <c r="C601" s="73" t="s">
        <v>2910</v>
      </c>
      <c r="D601" s="73" t="s">
        <v>990</v>
      </c>
      <c r="E601" s="73" t="s">
        <v>985</v>
      </c>
      <c r="F601">
        <v>12</v>
      </c>
      <c r="G601" s="73" t="s">
        <v>1819</v>
      </c>
      <c r="H601" s="73" t="s">
        <v>1723</v>
      </c>
      <c r="I601" s="73" t="s">
        <v>1732</v>
      </c>
      <c r="J601" s="73"/>
      <c r="K601">
        <v>0</v>
      </c>
      <c r="L601">
        <v>0</v>
      </c>
      <c r="M601">
        <v>0</v>
      </c>
      <c r="N601">
        <v>0</v>
      </c>
      <c r="O601">
        <v>0</v>
      </c>
      <c r="P601">
        <v>0</v>
      </c>
      <c r="Q601">
        <v>0</v>
      </c>
      <c r="R601">
        <v>0</v>
      </c>
      <c r="S601">
        <v>0</v>
      </c>
      <c r="T601">
        <v>0</v>
      </c>
      <c r="U601">
        <v>0</v>
      </c>
      <c r="V601">
        <v>0</v>
      </c>
      <c r="W601">
        <v>0</v>
      </c>
      <c r="X601">
        <v>3</v>
      </c>
      <c r="Y601">
        <v>0</v>
      </c>
      <c r="Z601">
        <v>0</v>
      </c>
      <c r="AA601">
        <v>0</v>
      </c>
      <c r="AB601">
        <v>0</v>
      </c>
      <c r="AC601">
        <v>0</v>
      </c>
      <c r="AD601">
        <v>0</v>
      </c>
      <c r="AE601">
        <v>0</v>
      </c>
      <c r="AF601">
        <v>0</v>
      </c>
      <c r="AG601">
        <v>0</v>
      </c>
    </row>
    <row r="602" spans="1:33">
      <c r="A602" s="73">
        <v>601</v>
      </c>
      <c r="B602" s="73" t="s">
        <v>2911</v>
      </c>
      <c r="C602" s="73" t="s">
        <v>2494</v>
      </c>
      <c r="D602" s="73" t="s">
        <v>990</v>
      </c>
      <c r="E602" s="73" t="s">
        <v>985</v>
      </c>
      <c r="F602">
        <v>12</v>
      </c>
      <c r="G602" s="73" t="s">
        <v>1815</v>
      </c>
      <c r="H602" s="73" t="s">
        <v>1723</v>
      </c>
      <c r="I602" s="73" t="s">
        <v>1732</v>
      </c>
      <c r="J602" s="73" t="s">
        <v>2912</v>
      </c>
      <c r="K602">
        <v>0</v>
      </c>
      <c r="L602">
        <v>0</v>
      </c>
      <c r="M602">
        <v>0</v>
      </c>
      <c r="N602">
        <v>0</v>
      </c>
      <c r="O602">
        <v>0</v>
      </c>
      <c r="P602">
        <v>0</v>
      </c>
      <c r="Q602">
        <v>0</v>
      </c>
      <c r="R602">
        <v>700000</v>
      </c>
      <c r="S602">
        <v>1900000</v>
      </c>
      <c r="T602">
        <v>0</v>
      </c>
      <c r="U602">
        <v>0</v>
      </c>
      <c r="V602">
        <v>0</v>
      </c>
      <c r="W602">
        <v>0</v>
      </c>
      <c r="X602">
        <v>6</v>
      </c>
      <c r="Y602">
        <v>0</v>
      </c>
      <c r="Z602">
        <v>0</v>
      </c>
      <c r="AA602">
        <v>0</v>
      </c>
      <c r="AB602">
        <v>0</v>
      </c>
      <c r="AC602">
        <v>0</v>
      </c>
      <c r="AD602">
        <v>0</v>
      </c>
      <c r="AE602">
        <v>0</v>
      </c>
      <c r="AF602">
        <v>0</v>
      </c>
      <c r="AG602">
        <v>0</v>
      </c>
    </row>
    <row r="603" spans="1:33">
      <c r="A603" s="73">
        <v>602</v>
      </c>
      <c r="B603" s="73" t="s">
        <v>2493</v>
      </c>
      <c r="C603" s="73" t="s">
        <v>2494</v>
      </c>
      <c r="D603" s="73" t="s">
        <v>990</v>
      </c>
      <c r="E603" s="73" t="s">
        <v>985</v>
      </c>
      <c r="F603">
        <v>12</v>
      </c>
      <c r="G603" s="73" t="s">
        <v>1858</v>
      </c>
      <c r="H603" s="73" t="s">
        <v>1723</v>
      </c>
      <c r="I603" s="73" t="s">
        <v>1732</v>
      </c>
      <c r="J603" s="73" t="s">
        <v>2495</v>
      </c>
      <c r="K603">
        <v>5</v>
      </c>
      <c r="L603">
        <v>5</v>
      </c>
      <c r="M603">
        <v>0</v>
      </c>
      <c r="N603">
        <v>5</v>
      </c>
      <c r="O603">
        <v>0</v>
      </c>
      <c r="P603">
        <v>0.33333333300000001</v>
      </c>
      <c r="Q603">
        <v>8.3333332999999996E-2</v>
      </c>
      <c r="R603">
        <v>13000000</v>
      </c>
      <c r="S603">
        <v>28600000</v>
      </c>
      <c r="T603">
        <v>0</v>
      </c>
      <c r="U603">
        <v>11700000</v>
      </c>
      <c r="V603">
        <v>14300000</v>
      </c>
      <c r="W603">
        <v>0</v>
      </c>
      <c r="X603">
        <v>0</v>
      </c>
      <c r="Y603">
        <v>5</v>
      </c>
      <c r="Z603">
        <v>0</v>
      </c>
      <c r="AA603">
        <v>0</v>
      </c>
      <c r="AB603">
        <v>0</v>
      </c>
      <c r="AC603">
        <v>0</v>
      </c>
      <c r="AD603">
        <v>0</v>
      </c>
      <c r="AE603">
        <v>0</v>
      </c>
      <c r="AF603">
        <v>0</v>
      </c>
      <c r="AG603">
        <v>0</v>
      </c>
    </row>
    <row r="604" spans="1:33">
      <c r="A604" s="73">
        <v>603</v>
      </c>
      <c r="B604" s="73" t="s">
        <v>2913</v>
      </c>
      <c r="C604" s="73" t="s">
        <v>2914</v>
      </c>
      <c r="D604" s="73" t="s">
        <v>990</v>
      </c>
      <c r="E604" s="73" t="s">
        <v>985</v>
      </c>
      <c r="F604">
        <v>1</v>
      </c>
      <c r="G604" s="73" t="s">
        <v>1683</v>
      </c>
      <c r="H604" s="73" t="s">
        <v>1707</v>
      </c>
      <c r="I604" s="73" t="s">
        <v>1732</v>
      </c>
      <c r="J604" s="73"/>
      <c r="K604">
        <v>0</v>
      </c>
      <c r="L604">
        <v>0</v>
      </c>
      <c r="M604">
        <v>0</v>
      </c>
      <c r="N604">
        <v>0</v>
      </c>
      <c r="O604">
        <v>0</v>
      </c>
      <c r="P604">
        <v>0</v>
      </c>
      <c r="Q604">
        <v>0</v>
      </c>
      <c r="R604">
        <v>0</v>
      </c>
      <c r="S604">
        <v>0</v>
      </c>
      <c r="T604">
        <v>0</v>
      </c>
      <c r="U604">
        <v>0</v>
      </c>
      <c r="V604">
        <v>0</v>
      </c>
      <c r="W604">
        <v>0</v>
      </c>
      <c r="X604">
        <v>48</v>
      </c>
      <c r="Y604">
        <v>0</v>
      </c>
      <c r="Z604">
        <v>0</v>
      </c>
      <c r="AA604">
        <v>0</v>
      </c>
      <c r="AB604">
        <v>0</v>
      </c>
      <c r="AC604">
        <v>0</v>
      </c>
      <c r="AD604">
        <v>0</v>
      </c>
      <c r="AE604">
        <v>0</v>
      </c>
      <c r="AF604">
        <v>0</v>
      </c>
      <c r="AG604">
        <v>0</v>
      </c>
    </row>
    <row r="605" spans="1:33">
      <c r="A605" s="73">
        <v>604</v>
      </c>
      <c r="B605" s="73" t="s">
        <v>2496</v>
      </c>
      <c r="C605" s="73" t="s">
        <v>2497</v>
      </c>
      <c r="D605" s="73" t="s">
        <v>990</v>
      </c>
      <c r="E605" s="73" t="s">
        <v>985</v>
      </c>
      <c r="F605">
        <v>12</v>
      </c>
      <c r="G605" s="73" t="s">
        <v>1731</v>
      </c>
      <c r="H605" s="73" t="s">
        <v>1723</v>
      </c>
      <c r="I605" s="73" t="s">
        <v>1732</v>
      </c>
      <c r="J605" s="73" t="s">
        <v>2498</v>
      </c>
      <c r="K605">
        <v>14</v>
      </c>
      <c r="L605">
        <v>14</v>
      </c>
      <c r="M605">
        <v>0</v>
      </c>
      <c r="N605">
        <v>14</v>
      </c>
      <c r="O605">
        <v>0</v>
      </c>
      <c r="P605">
        <v>0.33333333300000001</v>
      </c>
      <c r="Q605">
        <v>0.25</v>
      </c>
      <c r="R605">
        <v>3700000</v>
      </c>
      <c r="S605">
        <v>8140000</v>
      </c>
      <c r="T605">
        <v>2410000</v>
      </c>
      <c r="U605">
        <v>3330000</v>
      </c>
      <c r="V605">
        <v>3260000</v>
      </c>
      <c r="W605">
        <v>0</v>
      </c>
      <c r="X605">
        <v>0</v>
      </c>
      <c r="Y605">
        <v>14</v>
      </c>
      <c r="Z605">
        <v>0</v>
      </c>
      <c r="AA605">
        <v>0</v>
      </c>
      <c r="AB605">
        <v>0</v>
      </c>
      <c r="AC605">
        <v>0</v>
      </c>
      <c r="AD605">
        <v>0</v>
      </c>
      <c r="AE605">
        <v>0</v>
      </c>
      <c r="AF605">
        <v>0</v>
      </c>
      <c r="AG605">
        <v>0</v>
      </c>
    </row>
    <row r="606" spans="1:33">
      <c r="A606" s="73">
        <v>605</v>
      </c>
      <c r="B606" s="73" t="s">
        <v>2499</v>
      </c>
      <c r="C606" s="73" t="s">
        <v>2497</v>
      </c>
      <c r="D606" s="73" t="s">
        <v>990</v>
      </c>
      <c r="E606" s="73" t="s">
        <v>985</v>
      </c>
      <c r="F606">
        <v>12</v>
      </c>
      <c r="G606" s="73" t="s">
        <v>1702</v>
      </c>
      <c r="H606" s="73" t="s">
        <v>1723</v>
      </c>
      <c r="I606" s="73" t="s">
        <v>1732</v>
      </c>
      <c r="J606" s="73" t="s">
        <v>2500</v>
      </c>
      <c r="K606">
        <v>1</v>
      </c>
      <c r="L606">
        <v>1</v>
      </c>
      <c r="M606">
        <v>0</v>
      </c>
      <c r="N606">
        <v>1</v>
      </c>
      <c r="O606">
        <v>0</v>
      </c>
      <c r="P606">
        <v>0</v>
      </c>
      <c r="Q606">
        <v>-8.3333332999999996E-2</v>
      </c>
      <c r="R606">
        <v>3350000</v>
      </c>
      <c r="S606">
        <v>8400000</v>
      </c>
      <c r="T606">
        <v>0</v>
      </c>
      <c r="U606">
        <v>3015000</v>
      </c>
      <c r="V606">
        <v>4200000</v>
      </c>
      <c r="W606">
        <v>0</v>
      </c>
      <c r="X606">
        <v>0</v>
      </c>
      <c r="Y606">
        <v>1</v>
      </c>
      <c r="Z606">
        <v>0</v>
      </c>
      <c r="AA606">
        <v>0</v>
      </c>
      <c r="AB606">
        <v>0</v>
      </c>
      <c r="AC606">
        <v>0</v>
      </c>
      <c r="AD606">
        <v>0</v>
      </c>
      <c r="AE606">
        <v>0</v>
      </c>
      <c r="AF606">
        <v>0</v>
      </c>
      <c r="AG606">
        <v>0</v>
      </c>
    </row>
    <row r="607" spans="1:33">
      <c r="A607" s="73">
        <v>606</v>
      </c>
      <c r="B607" s="73" t="s">
        <v>2501</v>
      </c>
      <c r="C607" s="73" t="s">
        <v>2502</v>
      </c>
      <c r="D607" s="73" t="s">
        <v>990</v>
      </c>
      <c r="E607" s="73" t="s">
        <v>985</v>
      </c>
      <c r="F607">
        <v>12</v>
      </c>
      <c r="G607" s="73" t="s">
        <v>1683</v>
      </c>
      <c r="H607" s="73" t="s">
        <v>1723</v>
      </c>
      <c r="I607" s="73" t="s">
        <v>1732</v>
      </c>
      <c r="J607" s="73" t="s">
        <v>2503</v>
      </c>
      <c r="K607">
        <v>13</v>
      </c>
      <c r="L607">
        <v>11</v>
      </c>
      <c r="M607">
        <v>0</v>
      </c>
      <c r="N607">
        <v>11</v>
      </c>
      <c r="O607">
        <v>0</v>
      </c>
      <c r="P607">
        <v>10</v>
      </c>
      <c r="Q607">
        <v>2.9166666659999998</v>
      </c>
      <c r="R607">
        <v>2100000</v>
      </c>
      <c r="S607">
        <v>4620000</v>
      </c>
      <c r="T607">
        <v>13700000</v>
      </c>
      <c r="U607">
        <v>1890000</v>
      </c>
      <c r="V607">
        <v>1850000</v>
      </c>
      <c r="W607">
        <v>0</v>
      </c>
      <c r="X607">
        <v>0</v>
      </c>
      <c r="Y607">
        <v>11</v>
      </c>
      <c r="Z607">
        <v>2</v>
      </c>
      <c r="AA607">
        <v>0</v>
      </c>
      <c r="AB607">
        <v>0</v>
      </c>
      <c r="AC607">
        <v>0</v>
      </c>
      <c r="AD607">
        <v>0</v>
      </c>
      <c r="AE607">
        <v>0</v>
      </c>
      <c r="AF607">
        <v>0</v>
      </c>
      <c r="AG607">
        <v>0</v>
      </c>
    </row>
    <row r="608" spans="1:33">
      <c r="A608" s="73">
        <v>607</v>
      </c>
      <c r="B608" s="73" t="s">
        <v>1259</v>
      </c>
      <c r="C608" s="73" t="s">
        <v>1260</v>
      </c>
      <c r="D608" s="73" t="s">
        <v>990</v>
      </c>
      <c r="E608" s="73" t="s">
        <v>985</v>
      </c>
      <c r="F608">
        <v>12</v>
      </c>
      <c r="G608" s="73" t="s">
        <v>1702</v>
      </c>
      <c r="H608" s="73" t="s">
        <v>1723</v>
      </c>
      <c r="I608" s="73" t="s">
        <v>1732</v>
      </c>
      <c r="J608" s="73" t="s">
        <v>1529</v>
      </c>
      <c r="K608">
        <v>4</v>
      </c>
      <c r="L608">
        <v>4</v>
      </c>
      <c r="M608">
        <v>0</v>
      </c>
      <c r="N608">
        <v>4</v>
      </c>
      <c r="O608">
        <v>0</v>
      </c>
      <c r="P608">
        <v>0.33333333300000001</v>
      </c>
      <c r="Q608">
        <v>0.5</v>
      </c>
      <c r="R608">
        <v>3200000</v>
      </c>
      <c r="S608">
        <v>7040000</v>
      </c>
      <c r="T608">
        <v>2080000</v>
      </c>
      <c r="U608">
        <v>2880000</v>
      </c>
      <c r="V608">
        <v>2820000</v>
      </c>
      <c r="W608">
        <v>0</v>
      </c>
      <c r="X608">
        <v>0</v>
      </c>
      <c r="Y608">
        <v>4</v>
      </c>
      <c r="Z608">
        <v>0</v>
      </c>
      <c r="AA608">
        <v>0</v>
      </c>
      <c r="AB608">
        <v>0</v>
      </c>
      <c r="AC608">
        <v>0</v>
      </c>
      <c r="AD608">
        <v>0</v>
      </c>
      <c r="AE608">
        <v>0</v>
      </c>
      <c r="AF608">
        <v>0</v>
      </c>
      <c r="AG608">
        <v>0</v>
      </c>
    </row>
    <row r="609" spans="1:33">
      <c r="A609" s="73">
        <v>608</v>
      </c>
      <c r="B609" s="73" t="s">
        <v>2915</v>
      </c>
      <c r="C609" s="73" t="s">
        <v>1260</v>
      </c>
      <c r="D609" s="73" t="s">
        <v>990</v>
      </c>
      <c r="E609" s="73" t="s">
        <v>985</v>
      </c>
      <c r="F609">
        <v>12</v>
      </c>
      <c r="G609" s="73" t="s">
        <v>1683</v>
      </c>
      <c r="H609" s="73" t="s">
        <v>1723</v>
      </c>
      <c r="I609" s="73" t="s">
        <v>1732</v>
      </c>
      <c r="J609" s="73" t="s">
        <v>2916</v>
      </c>
      <c r="K609">
        <v>0</v>
      </c>
      <c r="L609">
        <v>0</v>
      </c>
      <c r="M609">
        <v>0</v>
      </c>
      <c r="N609">
        <v>0</v>
      </c>
      <c r="O609">
        <v>0</v>
      </c>
      <c r="P609">
        <v>0</v>
      </c>
      <c r="Q609">
        <v>0</v>
      </c>
      <c r="R609">
        <v>2700000</v>
      </c>
      <c r="S609">
        <v>6800000</v>
      </c>
      <c r="T609">
        <v>0</v>
      </c>
      <c r="U609">
        <v>2430000</v>
      </c>
      <c r="V609">
        <v>3400000</v>
      </c>
      <c r="W609">
        <v>0</v>
      </c>
      <c r="X609">
        <v>36</v>
      </c>
      <c r="Y609">
        <v>0</v>
      </c>
      <c r="Z609">
        <v>0</v>
      </c>
      <c r="AA609">
        <v>0</v>
      </c>
      <c r="AB609">
        <v>0</v>
      </c>
      <c r="AC609">
        <v>0</v>
      </c>
      <c r="AD609">
        <v>0</v>
      </c>
      <c r="AE609">
        <v>0</v>
      </c>
      <c r="AF609">
        <v>0</v>
      </c>
      <c r="AG609">
        <v>0</v>
      </c>
    </row>
    <row r="610" spans="1:33">
      <c r="A610" s="73">
        <v>609</v>
      </c>
      <c r="B610" s="73" t="s">
        <v>2504</v>
      </c>
      <c r="C610" s="73" t="s">
        <v>2505</v>
      </c>
      <c r="D610" s="73" t="s">
        <v>990</v>
      </c>
      <c r="E610" s="73" t="s">
        <v>985</v>
      </c>
      <c r="F610">
        <v>12</v>
      </c>
      <c r="G610" s="73" t="s">
        <v>2506</v>
      </c>
      <c r="H610" s="73" t="s">
        <v>1723</v>
      </c>
      <c r="I610" s="73" t="s">
        <v>1732</v>
      </c>
      <c r="J610" s="73" t="s">
        <v>2507</v>
      </c>
      <c r="K610">
        <v>6</v>
      </c>
      <c r="L610">
        <v>6</v>
      </c>
      <c r="M610">
        <v>0</v>
      </c>
      <c r="N610">
        <v>6</v>
      </c>
      <c r="O610">
        <v>0</v>
      </c>
      <c r="P610">
        <v>0</v>
      </c>
      <c r="Q610">
        <v>0</v>
      </c>
      <c r="R610">
        <v>14000000</v>
      </c>
      <c r="S610">
        <v>30800000</v>
      </c>
      <c r="T610">
        <v>9800000</v>
      </c>
      <c r="U610">
        <v>12600000</v>
      </c>
      <c r="V610">
        <v>13900000</v>
      </c>
      <c r="W610">
        <v>0</v>
      </c>
      <c r="X610">
        <v>0</v>
      </c>
      <c r="Y610">
        <v>6</v>
      </c>
      <c r="Z610">
        <v>0</v>
      </c>
      <c r="AA610">
        <v>0</v>
      </c>
      <c r="AB610">
        <v>0</v>
      </c>
      <c r="AC610">
        <v>0</v>
      </c>
      <c r="AD610">
        <v>0</v>
      </c>
      <c r="AE610">
        <v>0</v>
      </c>
      <c r="AF610">
        <v>0</v>
      </c>
      <c r="AG610">
        <v>0</v>
      </c>
    </row>
    <row r="611" spans="1:33">
      <c r="A611" s="73">
        <v>610</v>
      </c>
      <c r="B611" s="73" t="s">
        <v>2508</v>
      </c>
      <c r="C611" s="73" t="s">
        <v>2505</v>
      </c>
      <c r="D611" s="73" t="s">
        <v>990</v>
      </c>
      <c r="E611" s="73" t="s">
        <v>985</v>
      </c>
      <c r="F611">
        <v>12</v>
      </c>
      <c r="G611" s="73" t="s">
        <v>1731</v>
      </c>
      <c r="H611" s="73" t="s">
        <v>1723</v>
      </c>
      <c r="I611" s="73" t="s">
        <v>1732</v>
      </c>
      <c r="J611" s="73" t="s">
        <v>2509</v>
      </c>
      <c r="K611">
        <v>3</v>
      </c>
      <c r="L611">
        <v>3</v>
      </c>
      <c r="M611">
        <v>0</v>
      </c>
      <c r="N611">
        <v>3</v>
      </c>
      <c r="O611">
        <v>0</v>
      </c>
      <c r="P611">
        <v>0</v>
      </c>
      <c r="Q611">
        <v>0</v>
      </c>
      <c r="R611">
        <v>9500000</v>
      </c>
      <c r="S611">
        <v>21000000</v>
      </c>
      <c r="T611">
        <v>6180000</v>
      </c>
      <c r="U611">
        <v>8550000</v>
      </c>
      <c r="V611">
        <v>8400000</v>
      </c>
      <c r="W611">
        <v>0</v>
      </c>
      <c r="X611">
        <v>0</v>
      </c>
      <c r="Y611">
        <v>3</v>
      </c>
      <c r="Z611">
        <v>0</v>
      </c>
      <c r="AA611">
        <v>0</v>
      </c>
      <c r="AB611">
        <v>0</v>
      </c>
      <c r="AC611">
        <v>0</v>
      </c>
      <c r="AD611">
        <v>0</v>
      </c>
      <c r="AE611">
        <v>0</v>
      </c>
      <c r="AF611">
        <v>0</v>
      </c>
      <c r="AG611">
        <v>0</v>
      </c>
    </row>
    <row r="612" spans="1:33">
      <c r="A612" s="73">
        <v>611</v>
      </c>
      <c r="B612" s="73" t="s">
        <v>2510</v>
      </c>
      <c r="C612" s="73" t="s">
        <v>2511</v>
      </c>
      <c r="D612" s="73" t="s">
        <v>990</v>
      </c>
      <c r="E612" s="73" t="s">
        <v>985</v>
      </c>
      <c r="F612">
        <v>12</v>
      </c>
      <c r="G612" s="73" t="s">
        <v>1779</v>
      </c>
      <c r="H612" s="73" t="s">
        <v>1707</v>
      </c>
      <c r="I612" s="73" t="s">
        <v>1732</v>
      </c>
      <c r="J612" s="73" t="s">
        <v>2512</v>
      </c>
      <c r="K612">
        <v>15</v>
      </c>
      <c r="L612">
        <v>15</v>
      </c>
      <c r="M612">
        <v>0</v>
      </c>
      <c r="N612">
        <v>15</v>
      </c>
      <c r="O612">
        <v>0</v>
      </c>
      <c r="P612">
        <v>0.66666666600000002</v>
      </c>
      <c r="Q612">
        <v>1.75</v>
      </c>
      <c r="R612">
        <v>800000</v>
      </c>
      <c r="S612">
        <v>1760000</v>
      </c>
      <c r="T612">
        <v>520000</v>
      </c>
      <c r="U612">
        <v>720000</v>
      </c>
      <c r="V612">
        <v>700000</v>
      </c>
      <c r="W612">
        <v>0</v>
      </c>
      <c r="X612">
        <v>0</v>
      </c>
      <c r="Y612">
        <v>15</v>
      </c>
      <c r="Z612">
        <v>0</v>
      </c>
      <c r="AA612">
        <v>0</v>
      </c>
      <c r="AB612">
        <v>0</v>
      </c>
      <c r="AC612">
        <v>0</v>
      </c>
      <c r="AD612">
        <v>0</v>
      </c>
      <c r="AE612">
        <v>0</v>
      </c>
      <c r="AF612">
        <v>0</v>
      </c>
      <c r="AG612">
        <v>0</v>
      </c>
    </row>
    <row r="613" spans="1:33">
      <c r="A613" s="73">
        <v>612</v>
      </c>
      <c r="B613" s="73" t="s">
        <v>2917</v>
      </c>
      <c r="C613" s="73" t="s">
        <v>2918</v>
      </c>
      <c r="D613" s="73" t="s">
        <v>990</v>
      </c>
      <c r="E613" s="73" t="s">
        <v>985</v>
      </c>
      <c r="F613">
        <v>12</v>
      </c>
      <c r="G613" s="73" t="s">
        <v>1758</v>
      </c>
      <c r="H613" s="73" t="s">
        <v>1723</v>
      </c>
      <c r="I613" s="73" t="s">
        <v>1732</v>
      </c>
      <c r="J613" s="73" t="s">
        <v>2919</v>
      </c>
      <c r="K613">
        <v>0</v>
      </c>
      <c r="L613">
        <v>0</v>
      </c>
      <c r="M613">
        <v>0</v>
      </c>
      <c r="N613">
        <v>0</v>
      </c>
      <c r="O613">
        <v>0</v>
      </c>
      <c r="P613">
        <v>0</v>
      </c>
      <c r="Q613">
        <v>0</v>
      </c>
      <c r="R613">
        <v>630000</v>
      </c>
      <c r="S613">
        <v>950000</v>
      </c>
      <c r="T613">
        <v>0</v>
      </c>
      <c r="U613">
        <v>0</v>
      </c>
      <c r="V613">
        <v>665000</v>
      </c>
      <c r="W613">
        <v>0</v>
      </c>
      <c r="X613">
        <v>12</v>
      </c>
      <c r="Y613">
        <v>0</v>
      </c>
      <c r="Z613">
        <v>0</v>
      </c>
      <c r="AA613">
        <v>0</v>
      </c>
      <c r="AB613">
        <v>0</v>
      </c>
      <c r="AC613">
        <v>0</v>
      </c>
      <c r="AD613">
        <v>0</v>
      </c>
      <c r="AE613">
        <v>0</v>
      </c>
      <c r="AF613">
        <v>0</v>
      </c>
      <c r="AG613">
        <v>0</v>
      </c>
    </row>
    <row r="614" spans="1:33">
      <c r="A614" s="73">
        <v>613</v>
      </c>
      <c r="B614" s="73" t="s">
        <v>2513</v>
      </c>
      <c r="C614" s="73" t="s">
        <v>2514</v>
      </c>
      <c r="D614" s="73" t="s">
        <v>990</v>
      </c>
      <c r="E614" s="73" t="s">
        <v>985</v>
      </c>
      <c r="F614">
        <v>12</v>
      </c>
      <c r="G614" s="73" t="s">
        <v>1731</v>
      </c>
      <c r="H614" s="73" t="s">
        <v>1723</v>
      </c>
      <c r="I614" s="73" t="s">
        <v>1732</v>
      </c>
      <c r="J614" s="73" t="s">
        <v>2515</v>
      </c>
      <c r="K614">
        <v>3</v>
      </c>
      <c r="L614">
        <v>3</v>
      </c>
      <c r="M614">
        <v>0</v>
      </c>
      <c r="N614">
        <v>3</v>
      </c>
      <c r="O614">
        <v>0</v>
      </c>
      <c r="P614">
        <v>0</v>
      </c>
      <c r="Q614">
        <v>8.3333332999999996E-2</v>
      </c>
      <c r="R614">
        <v>8000000</v>
      </c>
      <c r="S614">
        <v>17600000</v>
      </c>
      <c r="T614">
        <v>5600000</v>
      </c>
      <c r="U614">
        <v>7200000</v>
      </c>
      <c r="V614">
        <v>7900000</v>
      </c>
      <c r="W614">
        <v>0</v>
      </c>
      <c r="X614">
        <v>0</v>
      </c>
      <c r="Y614">
        <v>3</v>
      </c>
      <c r="Z614">
        <v>0</v>
      </c>
      <c r="AA614">
        <v>0</v>
      </c>
      <c r="AB614">
        <v>0</v>
      </c>
      <c r="AC614">
        <v>0</v>
      </c>
      <c r="AD614">
        <v>0</v>
      </c>
      <c r="AE614">
        <v>0</v>
      </c>
      <c r="AF614">
        <v>0</v>
      </c>
      <c r="AG614">
        <v>0</v>
      </c>
    </row>
    <row r="615" spans="1:33">
      <c r="A615" s="73">
        <v>614</v>
      </c>
      <c r="B615" s="73" t="s">
        <v>2516</v>
      </c>
      <c r="C615" s="73" t="s">
        <v>2517</v>
      </c>
      <c r="D615" s="73" t="s">
        <v>990</v>
      </c>
      <c r="E615" s="73" t="s">
        <v>985</v>
      </c>
      <c r="F615">
        <v>12</v>
      </c>
      <c r="G615" s="73" t="s">
        <v>1683</v>
      </c>
      <c r="H615" s="73" t="s">
        <v>1723</v>
      </c>
      <c r="I615" s="73" t="s">
        <v>1732</v>
      </c>
      <c r="J615" s="73" t="s">
        <v>2518</v>
      </c>
      <c r="K615">
        <v>2</v>
      </c>
      <c r="L615">
        <v>2</v>
      </c>
      <c r="M615">
        <v>0</v>
      </c>
      <c r="N615">
        <v>2</v>
      </c>
      <c r="O615">
        <v>0</v>
      </c>
      <c r="P615">
        <v>0</v>
      </c>
      <c r="Q615">
        <v>-0.16666666599999999</v>
      </c>
      <c r="R615">
        <v>1750000</v>
      </c>
      <c r="S615">
        <v>4400000</v>
      </c>
      <c r="T615">
        <v>0</v>
      </c>
      <c r="U615">
        <v>1575000</v>
      </c>
      <c r="V615">
        <v>2200000</v>
      </c>
      <c r="W615">
        <v>0</v>
      </c>
      <c r="X615">
        <v>0</v>
      </c>
      <c r="Y615">
        <v>2</v>
      </c>
      <c r="Z615">
        <v>0</v>
      </c>
      <c r="AA615">
        <v>0</v>
      </c>
      <c r="AB615">
        <v>0</v>
      </c>
      <c r="AC615">
        <v>0</v>
      </c>
      <c r="AD615">
        <v>0</v>
      </c>
      <c r="AE615">
        <v>0</v>
      </c>
      <c r="AF615">
        <v>0</v>
      </c>
      <c r="AG615">
        <v>0</v>
      </c>
    </row>
    <row r="616" spans="1:33">
      <c r="A616" s="73">
        <v>615</v>
      </c>
      <c r="B616" s="73" t="s">
        <v>2519</v>
      </c>
      <c r="C616" s="73" t="s">
        <v>2520</v>
      </c>
      <c r="D616" s="73" t="s">
        <v>990</v>
      </c>
      <c r="E616" s="73" t="s">
        <v>985</v>
      </c>
      <c r="F616">
        <v>12</v>
      </c>
      <c r="G616" s="73" t="s">
        <v>2506</v>
      </c>
      <c r="H616" s="73" t="s">
        <v>1723</v>
      </c>
      <c r="I616" s="73" t="s">
        <v>1732</v>
      </c>
      <c r="J616" s="73" t="s">
        <v>2521</v>
      </c>
      <c r="K616">
        <v>12</v>
      </c>
      <c r="L616">
        <v>12</v>
      </c>
      <c r="M616">
        <v>0</v>
      </c>
      <c r="N616">
        <v>12</v>
      </c>
      <c r="O616">
        <v>0</v>
      </c>
      <c r="P616">
        <v>0</v>
      </c>
      <c r="Q616">
        <v>0</v>
      </c>
      <c r="R616">
        <v>10000000</v>
      </c>
      <c r="S616">
        <v>22000000</v>
      </c>
      <c r="T616">
        <v>7000000</v>
      </c>
      <c r="U616">
        <v>9000000</v>
      </c>
      <c r="V616">
        <v>9900000</v>
      </c>
      <c r="W616">
        <v>0</v>
      </c>
      <c r="X616">
        <v>0</v>
      </c>
      <c r="Y616">
        <v>12</v>
      </c>
      <c r="Z616">
        <v>0</v>
      </c>
      <c r="AA616">
        <v>0</v>
      </c>
      <c r="AB616">
        <v>0</v>
      </c>
      <c r="AC616">
        <v>0</v>
      </c>
      <c r="AD616">
        <v>0</v>
      </c>
      <c r="AE616">
        <v>0</v>
      </c>
      <c r="AF616">
        <v>0</v>
      </c>
      <c r="AG616">
        <v>0</v>
      </c>
    </row>
    <row r="617" spans="1:33">
      <c r="A617" s="73">
        <v>616</v>
      </c>
      <c r="B617" s="73" t="s">
        <v>2522</v>
      </c>
      <c r="C617" s="73" t="s">
        <v>2523</v>
      </c>
      <c r="D617" s="73" t="s">
        <v>990</v>
      </c>
      <c r="E617" s="73" t="s">
        <v>985</v>
      </c>
      <c r="F617">
        <v>12</v>
      </c>
      <c r="G617" s="73" t="s">
        <v>2506</v>
      </c>
      <c r="H617" s="73" t="s">
        <v>1723</v>
      </c>
      <c r="I617" s="73" t="s">
        <v>1732</v>
      </c>
      <c r="J617" s="73" t="s">
        <v>2524</v>
      </c>
      <c r="K617">
        <v>10</v>
      </c>
      <c r="L617">
        <v>10</v>
      </c>
      <c r="M617">
        <v>0</v>
      </c>
      <c r="N617">
        <v>10</v>
      </c>
      <c r="O617">
        <v>0</v>
      </c>
      <c r="P617">
        <v>0</v>
      </c>
      <c r="Q617">
        <v>0</v>
      </c>
      <c r="R617">
        <v>5500000</v>
      </c>
      <c r="S617">
        <v>12100000</v>
      </c>
      <c r="T617">
        <v>35800000</v>
      </c>
      <c r="U617">
        <v>4950000</v>
      </c>
      <c r="V617">
        <v>4840000</v>
      </c>
      <c r="W617">
        <v>0</v>
      </c>
      <c r="X617">
        <v>0</v>
      </c>
      <c r="Y617">
        <v>10</v>
      </c>
      <c r="Z617">
        <v>0</v>
      </c>
      <c r="AA617">
        <v>0</v>
      </c>
      <c r="AB617">
        <v>0</v>
      </c>
      <c r="AC617">
        <v>0</v>
      </c>
      <c r="AD617">
        <v>0</v>
      </c>
      <c r="AE617">
        <v>0</v>
      </c>
      <c r="AF617">
        <v>0</v>
      </c>
      <c r="AG617">
        <v>0</v>
      </c>
    </row>
    <row r="618" spans="1:33">
      <c r="A618" s="73">
        <v>617</v>
      </c>
      <c r="B618" s="73" t="s">
        <v>2525</v>
      </c>
      <c r="C618" s="73" t="s">
        <v>2526</v>
      </c>
      <c r="D618" s="73" t="s">
        <v>990</v>
      </c>
      <c r="E618" s="73" t="s">
        <v>985</v>
      </c>
      <c r="F618">
        <v>12</v>
      </c>
      <c r="G618" s="73" t="s">
        <v>1731</v>
      </c>
      <c r="H618" s="73" t="s">
        <v>1723</v>
      </c>
      <c r="I618" s="73" t="s">
        <v>1732</v>
      </c>
      <c r="J618" s="73" t="s">
        <v>2527</v>
      </c>
      <c r="K618">
        <v>12</v>
      </c>
      <c r="L618">
        <v>12</v>
      </c>
      <c r="M618">
        <v>0</v>
      </c>
      <c r="N618">
        <v>12</v>
      </c>
      <c r="O618">
        <v>0</v>
      </c>
      <c r="P618">
        <v>0</v>
      </c>
      <c r="Q618">
        <v>0</v>
      </c>
      <c r="R618">
        <v>9000000</v>
      </c>
      <c r="S618">
        <v>19800000</v>
      </c>
      <c r="T618">
        <v>5850000</v>
      </c>
      <c r="U618">
        <v>8100000</v>
      </c>
      <c r="V618">
        <v>7900000</v>
      </c>
      <c r="W618">
        <v>0</v>
      </c>
      <c r="X618">
        <v>0</v>
      </c>
      <c r="Y618">
        <v>12</v>
      </c>
      <c r="Z618">
        <v>0</v>
      </c>
      <c r="AA618">
        <v>0</v>
      </c>
      <c r="AB618">
        <v>0</v>
      </c>
      <c r="AC618">
        <v>0</v>
      </c>
      <c r="AD618">
        <v>0</v>
      </c>
      <c r="AE618">
        <v>0</v>
      </c>
      <c r="AF618">
        <v>0</v>
      </c>
      <c r="AG618">
        <v>0</v>
      </c>
    </row>
    <row r="619" spans="1:33">
      <c r="A619" s="73">
        <v>618</v>
      </c>
      <c r="B619" s="73" t="s">
        <v>2920</v>
      </c>
      <c r="C619" s="73" t="s">
        <v>2526</v>
      </c>
      <c r="D619" s="73" t="s">
        <v>990</v>
      </c>
      <c r="E619" s="73" t="s">
        <v>985</v>
      </c>
      <c r="F619">
        <v>12</v>
      </c>
      <c r="G619" s="73" t="s">
        <v>1776</v>
      </c>
      <c r="H619" s="73" t="s">
        <v>1723</v>
      </c>
      <c r="I619" s="73" t="s">
        <v>1732</v>
      </c>
      <c r="J619" s="73"/>
      <c r="K619">
        <v>0</v>
      </c>
      <c r="L619">
        <v>0</v>
      </c>
      <c r="M619">
        <v>0</v>
      </c>
      <c r="N619">
        <v>0</v>
      </c>
      <c r="O619">
        <v>0</v>
      </c>
      <c r="P619">
        <v>0</v>
      </c>
      <c r="Q619">
        <v>0</v>
      </c>
      <c r="R619">
        <v>0</v>
      </c>
      <c r="S619">
        <v>0</v>
      </c>
      <c r="T619">
        <v>0</v>
      </c>
      <c r="U619">
        <v>0</v>
      </c>
      <c r="V619">
        <v>0</v>
      </c>
      <c r="W619">
        <v>0</v>
      </c>
      <c r="X619">
        <v>36</v>
      </c>
      <c r="Y619">
        <v>0</v>
      </c>
      <c r="Z619">
        <v>0</v>
      </c>
      <c r="AA619">
        <v>0</v>
      </c>
      <c r="AB619">
        <v>0</v>
      </c>
      <c r="AC619">
        <v>0</v>
      </c>
      <c r="AD619">
        <v>0</v>
      </c>
      <c r="AE619">
        <v>0</v>
      </c>
      <c r="AF619">
        <v>0</v>
      </c>
      <c r="AG619">
        <v>0</v>
      </c>
    </row>
    <row r="620" spans="1:33">
      <c r="A620" s="73">
        <v>619</v>
      </c>
      <c r="B620" s="73" t="s">
        <v>2921</v>
      </c>
      <c r="C620" s="73" t="s">
        <v>2922</v>
      </c>
      <c r="D620" s="73" t="s">
        <v>990</v>
      </c>
      <c r="E620" s="73" t="s">
        <v>985</v>
      </c>
      <c r="F620">
        <v>12</v>
      </c>
      <c r="G620" s="73" t="s">
        <v>1697</v>
      </c>
      <c r="H620" s="73" t="s">
        <v>1723</v>
      </c>
      <c r="I620" s="73" t="s">
        <v>1732</v>
      </c>
      <c r="J620" s="73"/>
      <c r="K620">
        <v>0</v>
      </c>
      <c r="L620">
        <v>0</v>
      </c>
      <c r="M620">
        <v>0</v>
      </c>
      <c r="N620">
        <v>0</v>
      </c>
      <c r="O620">
        <v>0</v>
      </c>
      <c r="P620">
        <v>0</v>
      </c>
      <c r="Q620">
        <v>0</v>
      </c>
      <c r="R620">
        <v>0</v>
      </c>
      <c r="S620">
        <v>0</v>
      </c>
      <c r="T620">
        <v>0</v>
      </c>
      <c r="U620">
        <v>0</v>
      </c>
      <c r="V620">
        <v>0</v>
      </c>
      <c r="W620">
        <v>0</v>
      </c>
      <c r="X620">
        <v>36</v>
      </c>
      <c r="Y620">
        <v>0</v>
      </c>
      <c r="Z620">
        <v>0</v>
      </c>
      <c r="AA620">
        <v>0</v>
      </c>
      <c r="AB620">
        <v>0</v>
      </c>
      <c r="AC620">
        <v>0</v>
      </c>
      <c r="AD620">
        <v>0</v>
      </c>
      <c r="AE620">
        <v>0</v>
      </c>
      <c r="AF620">
        <v>0</v>
      </c>
      <c r="AG620">
        <v>0</v>
      </c>
    </row>
    <row r="621" spans="1:33">
      <c r="A621" s="73">
        <v>620</v>
      </c>
      <c r="B621" s="73" t="s">
        <v>2528</v>
      </c>
      <c r="C621" s="73" t="s">
        <v>2529</v>
      </c>
      <c r="D621" s="73" t="s">
        <v>990</v>
      </c>
      <c r="E621" s="73" t="s">
        <v>985</v>
      </c>
      <c r="F621">
        <v>12</v>
      </c>
      <c r="G621" s="73" t="s">
        <v>1731</v>
      </c>
      <c r="H621" s="73" t="s">
        <v>1723</v>
      </c>
      <c r="I621" s="73" t="s">
        <v>1732</v>
      </c>
      <c r="J621" s="73" t="s">
        <v>2530</v>
      </c>
      <c r="K621">
        <v>12</v>
      </c>
      <c r="L621">
        <v>12</v>
      </c>
      <c r="M621">
        <v>0</v>
      </c>
      <c r="N621">
        <v>12</v>
      </c>
      <c r="O621">
        <v>0</v>
      </c>
      <c r="P621">
        <v>0</v>
      </c>
      <c r="Q621">
        <v>0</v>
      </c>
      <c r="R621">
        <v>9000000</v>
      </c>
      <c r="S621">
        <v>19800000</v>
      </c>
      <c r="T621">
        <v>5850000</v>
      </c>
      <c r="U621">
        <v>8100000</v>
      </c>
      <c r="V621">
        <v>7900000</v>
      </c>
      <c r="W621">
        <v>0</v>
      </c>
      <c r="X621">
        <v>0</v>
      </c>
      <c r="Y621">
        <v>12</v>
      </c>
      <c r="Z621">
        <v>0</v>
      </c>
      <c r="AA621">
        <v>0</v>
      </c>
      <c r="AB621">
        <v>0</v>
      </c>
      <c r="AC621">
        <v>0</v>
      </c>
      <c r="AD621">
        <v>0</v>
      </c>
      <c r="AE621">
        <v>0</v>
      </c>
      <c r="AF621">
        <v>0</v>
      </c>
      <c r="AG621">
        <v>0</v>
      </c>
    </row>
    <row r="622" spans="1:33">
      <c r="A622" s="73">
        <v>621</v>
      </c>
      <c r="B622" s="73" t="s">
        <v>2923</v>
      </c>
      <c r="C622" s="73" t="s">
        <v>2924</v>
      </c>
      <c r="D622" s="73" t="s">
        <v>990</v>
      </c>
      <c r="E622" s="73" t="s">
        <v>985</v>
      </c>
      <c r="F622">
        <v>12</v>
      </c>
      <c r="G622" s="73" t="s">
        <v>1776</v>
      </c>
      <c r="H622" s="73" t="s">
        <v>1723</v>
      </c>
      <c r="I622" s="73" t="s">
        <v>1732</v>
      </c>
      <c r="J622" s="73" t="s">
        <v>2925</v>
      </c>
      <c r="K622">
        <v>0</v>
      </c>
      <c r="L622">
        <v>0</v>
      </c>
      <c r="M622">
        <v>0</v>
      </c>
      <c r="N622">
        <v>0</v>
      </c>
      <c r="O622">
        <v>0</v>
      </c>
      <c r="P622">
        <v>0</v>
      </c>
      <c r="Q622">
        <v>0</v>
      </c>
      <c r="R622">
        <v>1750000</v>
      </c>
      <c r="S622">
        <v>4040000</v>
      </c>
      <c r="T622">
        <v>0</v>
      </c>
      <c r="U622">
        <v>1575000</v>
      </c>
      <c r="V622">
        <v>2190000</v>
      </c>
      <c r="W622">
        <v>0</v>
      </c>
      <c r="X622">
        <v>24</v>
      </c>
      <c r="Y622">
        <v>0</v>
      </c>
      <c r="Z622">
        <v>0</v>
      </c>
      <c r="AA622">
        <v>0</v>
      </c>
      <c r="AB622">
        <v>0</v>
      </c>
      <c r="AC622">
        <v>0</v>
      </c>
      <c r="AD622">
        <v>0</v>
      </c>
      <c r="AE622">
        <v>0</v>
      </c>
      <c r="AF622">
        <v>0</v>
      </c>
      <c r="AG622">
        <v>0</v>
      </c>
    </row>
    <row r="623" spans="1:33">
      <c r="A623" s="73">
        <v>622</v>
      </c>
      <c r="B623" s="73" t="s">
        <v>2531</v>
      </c>
      <c r="C623" s="73" t="s">
        <v>2532</v>
      </c>
      <c r="D623" s="73" t="s">
        <v>990</v>
      </c>
      <c r="E623" s="73" t="s">
        <v>985</v>
      </c>
      <c r="F623">
        <v>12</v>
      </c>
      <c r="G623" s="73" t="s">
        <v>2506</v>
      </c>
      <c r="H623" s="73" t="s">
        <v>1723</v>
      </c>
      <c r="I623" s="73" t="s">
        <v>1732</v>
      </c>
      <c r="J623" s="73" t="s">
        <v>2533</v>
      </c>
      <c r="K623">
        <v>12</v>
      </c>
      <c r="L623">
        <v>12</v>
      </c>
      <c r="M623">
        <v>0</v>
      </c>
      <c r="N623">
        <v>12</v>
      </c>
      <c r="O623">
        <v>0</v>
      </c>
      <c r="P623">
        <v>0</v>
      </c>
      <c r="Q623">
        <v>0</v>
      </c>
      <c r="R623">
        <v>7300000</v>
      </c>
      <c r="S623">
        <v>16060000</v>
      </c>
      <c r="T623">
        <v>4750000</v>
      </c>
      <c r="U623">
        <v>6570000</v>
      </c>
      <c r="V623">
        <v>6400000</v>
      </c>
      <c r="W623">
        <v>0</v>
      </c>
      <c r="X623">
        <v>0</v>
      </c>
      <c r="Y623">
        <v>12</v>
      </c>
      <c r="Z623">
        <v>0</v>
      </c>
      <c r="AA623">
        <v>0</v>
      </c>
      <c r="AB623">
        <v>0</v>
      </c>
      <c r="AC623">
        <v>0</v>
      </c>
      <c r="AD623">
        <v>0</v>
      </c>
      <c r="AE623">
        <v>0</v>
      </c>
      <c r="AF623">
        <v>0</v>
      </c>
      <c r="AG623">
        <v>0</v>
      </c>
    </row>
    <row r="624" spans="1:33">
      <c r="A624" s="73">
        <v>623</v>
      </c>
      <c r="B624" s="73" t="s">
        <v>2534</v>
      </c>
      <c r="C624" s="73" t="s">
        <v>2532</v>
      </c>
      <c r="D624" s="73" t="s">
        <v>990</v>
      </c>
      <c r="E624" s="73" t="s">
        <v>985</v>
      </c>
      <c r="F624">
        <v>12</v>
      </c>
      <c r="G624" s="73" t="s">
        <v>1776</v>
      </c>
      <c r="H624" s="73" t="s">
        <v>1723</v>
      </c>
      <c r="I624" s="73" t="s">
        <v>1732</v>
      </c>
      <c r="J624" s="73" t="s">
        <v>2535</v>
      </c>
      <c r="K624">
        <v>4</v>
      </c>
      <c r="L624">
        <v>4</v>
      </c>
      <c r="M624">
        <v>0</v>
      </c>
      <c r="N624">
        <v>4</v>
      </c>
      <c r="O624">
        <v>0</v>
      </c>
      <c r="P624">
        <v>0</v>
      </c>
      <c r="Q624">
        <v>-8.3333332999999996E-2</v>
      </c>
      <c r="R624">
        <v>240000</v>
      </c>
      <c r="S624">
        <v>0</v>
      </c>
      <c r="T624">
        <v>0</v>
      </c>
      <c r="U624">
        <v>216000</v>
      </c>
      <c r="V624">
        <v>0</v>
      </c>
      <c r="W624">
        <v>0</v>
      </c>
      <c r="X624">
        <v>0</v>
      </c>
      <c r="Y624">
        <v>4</v>
      </c>
      <c r="Z624">
        <v>0</v>
      </c>
      <c r="AA624">
        <v>0</v>
      </c>
      <c r="AB624">
        <v>0</v>
      </c>
      <c r="AC624">
        <v>0</v>
      </c>
      <c r="AD624">
        <v>0</v>
      </c>
      <c r="AE624">
        <v>0</v>
      </c>
      <c r="AF624">
        <v>0</v>
      </c>
      <c r="AG624">
        <v>0</v>
      </c>
    </row>
    <row r="625" spans="1:33">
      <c r="A625" s="73">
        <v>624</v>
      </c>
      <c r="B625" s="73" t="s">
        <v>2926</v>
      </c>
      <c r="C625" s="73" t="s">
        <v>2927</v>
      </c>
      <c r="D625" s="73" t="s">
        <v>990</v>
      </c>
      <c r="E625" s="73" t="s">
        <v>985</v>
      </c>
      <c r="F625">
        <v>12</v>
      </c>
      <c r="G625" s="73" t="s">
        <v>1714</v>
      </c>
      <c r="H625" s="73" t="s">
        <v>1723</v>
      </c>
      <c r="I625" s="73" t="s">
        <v>1732</v>
      </c>
      <c r="J625" s="73"/>
      <c r="K625">
        <v>0</v>
      </c>
      <c r="L625">
        <v>0</v>
      </c>
      <c r="M625">
        <v>0</v>
      </c>
      <c r="N625">
        <v>0</v>
      </c>
      <c r="O625">
        <v>0</v>
      </c>
      <c r="P625">
        <v>0</v>
      </c>
      <c r="Q625">
        <v>0</v>
      </c>
      <c r="R625">
        <v>0</v>
      </c>
      <c r="S625">
        <v>0</v>
      </c>
      <c r="T625">
        <v>0</v>
      </c>
      <c r="U625">
        <v>0</v>
      </c>
      <c r="V625">
        <v>0</v>
      </c>
      <c r="W625">
        <v>0</v>
      </c>
      <c r="X625">
        <v>36</v>
      </c>
      <c r="Y625">
        <v>0</v>
      </c>
      <c r="Z625">
        <v>0</v>
      </c>
      <c r="AA625">
        <v>0</v>
      </c>
      <c r="AB625">
        <v>0</v>
      </c>
      <c r="AC625">
        <v>0</v>
      </c>
      <c r="AD625">
        <v>0</v>
      </c>
      <c r="AE625">
        <v>0</v>
      </c>
      <c r="AF625">
        <v>0</v>
      </c>
      <c r="AG625">
        <v>0</v>
      </c>
    </row>
    <row r="626" spans="1:33">
      <c r="A626" s="73">
        <v>625</v>
      </c>
      <c r="B626" s="73" t="s">
        <v>2928</v>
      </c>
      <c r="C626" s="73" t="s">
        <v>2929</v>
      </c>
      <c r="D626" s="73" t="s">
        <v>990</v>
      </c>
      <c r="E626" s="73" t="s">
        <v>985</v>
      </c>
      <c r="F626">
        <v>12</v>
      </c>
      <c r="G626" s="73" t="s">
        <v>1758</v>
      </c>
      <c r="H626" s="73" t="s">
        <v>1723</v>
      </c>
      <c r="I626" s="73" t="s">
        <v>1732</v>
      </c>
      <c r="J626" s="73" t="s">
        <v>2930</v>
      </c>
      <c r="K626">
        <v>0</v>
      </c>
      <c r="L626">
        <v>0</v>
      </c>
      <c r="M626">
        <v>0</v>
      </c>
      <c r="N626">
        <v>0</v>
      </c>
      <c r="O626">
        <v>0</v>
      </c>
      <c r="P626">
        <v>0</v>
      </c>
      <c r="Q626">
        <v>0</v>
      </c>
      <c r="R626">
        <v>780000</v>
      </c>
      <c r="S626">
        <v>1180000</v>
      </c>
      <c r="T626">
        <v>0</v>
      </c>
      <c r="U626">
        <v>0</v>
      </c>
      <c r="V626">
        <v>826000</v>
      </c>
      <c r="W626">
        <v>0</v>
      </c>
      <c r="X626">
        <v>24</v>
      </c>
      <c r="Y626">
        <v>0</v>
      </c>
      <c r="Z626">
        <v>0</v>
      </c>
      <c r="AA626">
        <v>0</v>
      </c>
      <c r="AB626">
        <v>0</v>
      </c>
      <c r="AC626">
        <v>0</v>
      </c>
      <c r="AD626">
        <v>0</v>
      </c>
      <c r="AE626">
        <v>0</v>
      </c>
      <c r="AF626">
        <v>0</v>
      </c>
      <c r="AG626">
        <v>0</v>
      </c>
    </row>
    <row r="627" spans="1:33">
      <c r="A627" s="73">
        <v>626</v>
      </c>
      <c r="B627" s="73" t="s">
        <v>1261</v>
      </c>
      <c r="C627" s="73" t="s">
        <v>1262</v>
      </c>
      <c r="D627" s="73" t="s">
        <v>990</v>
      </c>
      <c r="E627" s="73" t="s">
        <v>985</v>
      </c>
      <c r="F627">
        <v>12</v>
      </c>
      <c r="G627" s="73" t="s">
        <v>2464</v>
      </c>
      <c r="H627" s="73" t="s">
        <v>1715</v>
      </c>
      <c r="I627" s="73" t="s">
        <v>1732</v>
      </c>
      <c r="J627" s="73" t="s">
        <v>1530</v>
      </c>
      <c r="K627">
        <v>18</v>
      </c>
      <c r="L627">
        <v>7</v>
      </c>
      <c r="M627">
        <v>1</v>
      </c>
      <c r="N627">
        <v>6</v>
      </c>
      <c r="O627">
        <v>0</v>
      </c>
      <c r="P627">
        <v>584.66666666599997</v>
      </c>
      <c r="Q627">
        <v>148.5</v>
      </c>
      <c r="R627">
        <v>90000</v>
      </c>
      <c r="S627">
        <v>155000</v>
      </c>
      <c r="T627">
        <v>0</v>
      </c>
      <c r="U627">
        <v>76500</v>
      </c>
      <c r="V627">
        <v>124000</v>
      </c>
      <c r="W627">
        <v>0</v>
      </c>
      <c r="X627">
        <v>0</v>
      </c>
      <c r="Y627">
        <v>7</v>
      </c>
      <c r="Z627">
        <v>0</v>
      </c>
      <c r="AA627">
        <v>0</v>
      </c>
      <c r="AB627">
        <v>0</v>
      </c>
      <c r="AC627">
        <v>0</v>
      </c>
      <c r="AD627">
        <v>2</v>
      </c>
      <c r="AE627">
        <v>9</v>
      </c>
      <c r="AF627">
        <v>0</v>
      </c>
      <c r="AG627">
        <v>0</v>
      </c>
    </row>
    <row r="628" spans="1:33">
      <c r="A628" s="73">
        <v>627</v>
      </c>
      <c r="B628" s="73" t="s">
        <v>2536</v>
      </c>
      <c r="C628" s="73" t="s">
        <v>2537</v>
      </c>
      <c r="D628" s="73" t="s">
        <v>990</v>
      </c>
      <c r="E628" s="73" t="s">
        <v>985</v>
      </c>
      <c r="F628">
        <v>12</v>
      </c>
      <c r="G628" s="73" t="s">
        <v>1689</v>
      </c>
      <c r="H628" s="73" t="s">
        <v>1723</v>
      </c>
      <c r="I628" s="73" t="s">
        <v>1732</v>
      </c>
      <c r="J628" s="73" t="s">
        <v>2538</v>
      </c>
      <c r="K628">
        <v>1</v>
      </c>
      <c r="L628">
        <v>1</v>
      </c>
      <c r="M628">
        <v>0</v>
      </c>
      <c r="N628">
        <v>1</v>
      </c>
      <c r="O628">
        <v>0</v>
      </c>
      <c r="P628">
        <v>0</v>
      </c>
      <c r="Q628">
        <v>0</v>
      </c>
      <c r="R628">
        <v>54000</v>
      </c>
      <c r="S628">
        <v>95000</v>
      </c>
      <c r="T628">
        <v>0</v>
      </c>
      <c r="U628">
        <v>49000</v>
      </c>
      <c r="V628">
        <v>76000</v>
      </c>
      <c r="W628">
        <v>0</v>
      </c>
      <c r="X628">
        <v>0</v>
      </c>
      <c r="Y628">
        <v>1</v>
      </c>
      <c r="Z628">
        <v>0</v>
      </c>
      <c r="AA628">
        <v>0</v>
      </c>
      <c r="AB628">
        <v>0</v>
      </c>
      <c r="AC628">
        <v>0</v>
      </c>
      <c r="AD628">
        <v>0</v>
      </c>
      <c r="AE628">
        <v>0</v>
      </c>
      <c r="AF628">
        <v>0</v>
      </c>
      <c r="AG628">
        <v>0</v>
      </c>
    </row>
    <row r="629" spans="1:33">
      <c r="A629" s="73">
        <v>628</v>
      </c>
      <c r="B629" s="73" t="s">
        <v>2539</v>
      </c>
      <c r="C629" s="73" t="s">
        <v>2537</v>
      </c>
      <c r="D629" s="73" t="s">
        <v>990</v>
      </c>
      <c r="E629" s="73" t="s">
        <v>985</v>
      </c>
      <c r="F629">
        <v>12</v>
      </c>
      <c r="G629" s="73" t="s">
        <v>1674</v>
      </c>
      <c r="H629" s="73" t="s">
        <v>1723</v>
      </c>
      <c r="I629" s="73" t="s">
        <v>1732</v>
      </c>
      <c r="J629" s="73" t="s">
        <v>2540</v>
      </c>
      <c r="K629">
        <v>2</v>
      </c>
      <c r="L629">
        <v>2</v>
      </c>
      <c r="M629">
        <v>0</v>
      </c>
      <c r="N629">
        <v>2</v>
      </c>
      <c r="O629">
        <v>0</v>
      </c>
      <c r="P629">
        <v>0</v>
      </c>
      <c r="Q629">
        <v>0</v>
      </c>
      <c r="R629">
        <v>69000</v>
      </c>
      <c r="S629">
        <v>120000</v>
      </c>
      <c r="T629">
        <v>0</v>
      </c>
      <c r="U629">
        <v>62000</v>
      </c>
      <c r="V629">
        <v>97000</v>
      </c>
      <c r="W629">
        <v>0</v>
      </c>
      <c r="X629">
        <v>0</v>
      </c>
      <c r="Y629">
        <v>2</v>
      </c>
      <c r="Z629">
        <v>0</v>
      </c>
      <c r="AA629">
        <v>0</v>
      </c>
      <c r="AB629">
        <v>0</v>
      </c>
      <c r="AC629">
        <v>0</v>
      </c>
      <c r="AD629">
        <v>0</v>
      </c>
      <c r="AE629">
        <v>0</v>
      </c>
      <c r="AF629">
        <v>0</v>
      </c>
      <c r="AG629">
        <v>0</v>
      </c>
    </row>
    <row r="630" spans="1:33">
      <c r="A630" s="73">
        <v>629</v>
      </c>
      <c r="B630" s="73" t="s">
        <v>2541</v>
      </c>
      <c r="C630" s="73" t="s">
        <v>2537</v>
      </c>
      <c r="D630" s="73" t="s">
        <v>990</v>
      </c>
      <c r="E630" s="73" t="s">
        <v>985</v>
      </c>
      <c r="F630">
        <v>12</v>
      </c>
      <c r="G630" s="73" t="s">
        <v>1668</v>
      </c>
      <c r="H630" s="73" t="s">
        <v>1723</v>
      </c>
      <c r="I630" s="73" t="s">
        <v>1732</v>
      </c>
      <c r="J630" s="73" t="s">
        <v>2542</v>
      </c>
      <c r="K630">
        <v>1</v>
      </c>
      <c r="L630">
        <v>1</v>
      </c>
      <c r="M630">
        <v>0</v>
      </c>
      <c r="N630">
        <v>1</v>
      </c>
      <c r="O630">
        <v>0</v>
      </c>
      <c r="P630">
        <v>0</v>
      </c>
      <c r="Q630">
        <v>0</v>
      </c>
      <c r="R630">
        <v>72000</v>
      </c>
      <c r="S630">
        <v>125000</v>
      </c>
      <c r="T630">
        <v>0</v>
      </c>
      <c r="U630">
        <v>65000</v>
      </c>
      <c r="V630">
        <v>100000</v>
      </c>
      <c r="W630">
        <v>0</v>
      </c>
      <c r="X630">
        <v>0</v>
      </c>
      <c r="Y630">
        <v>1</v>
      </c>
      <c r="Z630">
        <v>0</v>
      </c>
      <c r="AA630">
        <v>0</v>
      </c>
      <c r="AB630">
        <v>0</v>
      </c>
      <c r="AC630">
        <v>0</v>
      </c>
      <c r="AD630">
        <v>0</v>
      </c>
      <c r="AE630">
        <v>0</v>
      </c>
      <c r="AF630">
        <v>0</v>
      </c>
      <c r="AG630">
        <v>0</v>
      </c>
    </row>
    <row r="631" spans="1:33">
      <c r="A631" s="73">
        <v>630</v>
      </c>
      <c r="B631" s="73" t="s">
        <v>2543</v>
      </c>
      <c r="C631" s="73" t="s">
        <v>2537</v>
      </c>
      <c r="D631" s="73" t="s">
        <v>990</v>
      </c>
      <c r="E631" s="73" t="s">
        <v>985</v>
      </c>
      <c r="F631">
        <v>12</v>
      </c>
      <c r="G631" s="73" t="s">
        <v>1705</v>
      </c>
      <c r="H631" s="73" t="s">
        <v>1723</v>
      </c>
      <c r="I631" s="73" t="s">
        <v>1732</v>
      </c>
      <c r="J631" s="73" t="s">
        <v>2544</v>
      </c>
      <c r="K631">
        <v>1</v>
      </c>
      <c r="L631">
        <v>1</v>
      </c>
      <c r="M631">
        <v>0</v>
      </c>
      <c r="N631">
        <v>1</v>
      </c>
      <c r="O631">
        <v>0</v>
      </c>
      <c r="P631">
        <v>0</v>
      </c>
      <c r="Q631">
        <v>0</v>
      </c>
      <c r="R631">
        <v>78000</v>
      </c>
      <c r="S631">
        <v>138000</v>
      </c>
      <c r="T631">
        <v>0</v>
      </c>
      <c r="U631">
        <v>66300</v>
      </c>
      <c r="V631">
        <v>110000</v>
      </c>
      <c r="W631">
        <v>0</v>
      </c>
      <c r="X631">
        <v>0</v>
      </c>
      <c r="Y631">
        <v>1</v>
      </c>
      <c r="Z631">
        <v>0</v>
      </c>
      <c r="AA631">
        <v>0</v>
      </c>
      <c r="AB631">
        <v>0</v>
      </c>
      <c r="AC631">
        <v>0</v>
      </c>
      <c r="AD631">
        <v>0</v>
      </c>
      <c r="AE631">
        <v>0</v>
      </c>
      <c r="AF631">
        <v>0</v>
      </c>
      <c r="AG631">
        <v>0</v>
      </c>
    </row>
    <row r="632" spans="1:33">
      <c r="A632" s="73">
        <v>631</v>
      </c>
      <c r="B632" s="73" t="s">
        <v>2545</v>
      </c>
      <c r="C632" s="73" t="s">
        <v>1263</v>
      </c>
      <c r="D632" s="73" t="s">
        <v>990</v>
      </c>
      <c r="E632" s="73" t="s">
        <v>985</v>
      </c>
      <c r="F632">
        <v>6</v>
      </c>
      <c r="G632" s="73" t="s">
        <v>1689</v>
      </c>
      <c r="H632" s="73" t="s">
        <v>1703</v>
      </c>
      <c r="I632" s="73" t="s">
        <v>1781</v>
      </c>
      <c r="J632" s="73" t="s">
        <v>1531</v>
      </c>
      <c r="K632">
        <v>3</v>
      </c>
      <c r="L632">
        <v>3</v>
      </c>
      <c r="M632">
        <v>0</v>
      </c>
      <c r="N632">
        <v>3</v>
      </c>
      <c r="O632">
        <v>0</v>
      </c>
      <c r="P632">
        <v>0</v>
      </c>
      <c r="Q632">
        <v>1.666666666</v>
      </c>
      <c r="R632">
        <v>35000</v>
      </c>
      <c r="S632">
        <v>78000</v>
      </c>
      <c r="T632">
        <v>0</v>
      </c>
      <c r="U632">
        <v>29800</v>
      </c>
      <c r="V632">
        <v>39000</v>
      </c>
      <c r="W632">
        <v>0</v>
      </c>
      <c r="X632">
        <v>0</v>
      </c>
      <c r="Y632">
        <v>3</v>
      </c>
      <c r="Z632">
        <v>0</v>
      </c>
      <c r="AA632">
        <v>0</v>
      </c>
      <c r="AB632">
        <v>0</v>
      </c>
      <c r="AC632">
        <v>0</v>
      </c>
      <c r="AD632">
        <v>0</v>
      </c>
      <c r="AE632">
        <v>0</v>
      </c>
      <c r="AF632">
        <v>0</v>
      </c>
      <c r="AG632">
        <v>0</v>
      </c>
    </row>
    <row r="633" spans="1:33">
      <c r="A633" s="73">
        <v>632</v>
      </c>
      <c r="B633" s="73" t="s">
        <v>1264</v>
      </c>
      <c r="C633" s="73" t="s">
        <v>1263</v>
      </c>
      <c r="D633" s="73" t="s">
        <v>990</v>
      </c>
      <c r="E633" s="73" t="s">
        <v>985</v>
      </c>
      <c r="F633">
        <v>6</v>
      </c>
      <c r="G633" s="73" t="s">
        <v>1674</v>
      </c>
      <c r="H633" s="73" t="s">
        <v>1703</v>
      </c>
      <c r="I633" s="73" t="s">
        <v>1781</v>
      </c>
      <c r="J633" s="73" t="s">
        <v>1531</v>
      </c>
      <c r="K633">
        <v>450</v>
      </c>
      <c r="L633">
        <v>450</v>
      </c>
      <c r="M633">
        <v>0</v>
      </c>
      <c r="N633">
        <v>450</v>
      </c>
      <c r="O633">
        <v>18</v>
      </c>
      <c r="P633">
        <v>24.666666666000001</v>
      </c>
      <c r="Q633">
        <v>9.75</v>
      </c>
      <c r="R633">
        <v>35000</v>
      </c>
      <c r="S633">
        <v>78000</v>
      </c>
      <c r="T633">
        <v>0</v>
      </c>
      <c r="U633">
        <v>29800</v>
      </c>
      <c r="V633">
        <v>39000</v>
      </c>
      <c r="W633">
        <v>0</v>
      </c>
      <c r="X633">
        <v>0</v>
      </c>
      <c r="Y633">
        <v>450</v>
      </c>
      <c r="Z633">
        <v>0</v>
      </c>
      <c r="AA633">
        <v>0</v>
      </c>
      <c r="AB633">
        <v>0</v>
      </c>
      <c r="AC633">
        <v>0</v>
      </c>
      <c r="AD633">
        <v>0</v>
      </c>
      <c r="AE633">
        <v>0</v>
      </c>
      <c r="AF633">
        <v>0</v>
      </c>
      <c r="AG633">
        <v>0</v>
      </c>
    </row>
    <row r="634" spans="1:33">
      <c r="A634" s="73">
        <v>633</v>
      </c>
      <c r="B634" s="73" t="s">
        <v>1265</v>
      </c>
      <c r="C634" s="73" t="s">
        <v>1266</v>
      </c>
      <c r="D634" s="73" t="s">
        <v>990</v>
      </c>
      <c r="E634" s="73" t="s">
        <v>985</v>
      </c>
      <c r="F634">
        <v>12</v>
      </c>
      <c r="G634" s="73" t="s">
        <v>1674</v>
      </c>
      <c r="H634" s="73" t="s">
        <v>1707</v>
      </c>
      <c r="I634" s="73" t="s">
        <v>1781</v>
      </c>
      <c r="J634" s="73" t="s">
        <v>1532</v>
      </c>
      <c r="K634">
        <v>35</v>
      </c>
      <c r="L634">
        <v>-3</v>
      </c>
      <c r="M634">
        <v>0</v>
      </c>
      <c r="N634">
        <v>-3</v>
      </c>
      <c r="O634">
        <v>3</v>
      </c>
      <c r="P634">
        <v>1</v>
      </c>
      <c r="Q634">
        <v>1.3333333329999999</v>
      </c>
      <c r="R634">
        <v>73000</v>
      </c>
      <c r="S634">
        <v>160000</v>
      </c>
      <c r="T634">
        <v>0</v>
      </c>
      <c r="U634">
        <v>62100</v>
      </c>
      <c r="V634">
        <v>80000</v>
      </c>
      <c r="W634">
        <v>0</v>
      </c>
      <c r="X634">
        <v>0</v>
      </c>
      <c r="Y634">
        <v>-3</v>
      </c>
      <c r="Z634">
        <v>0</v>
      </c>
      <c r="AA634">
        <v>0</v>
      </c>
      <c r="AB634">
        <v>0</v>
      </c>
      <c r="AC634">
        <v>38</v>
      </c>
      <c r="AD634">
        <v>0</v>
      </c>
      <c r="AE634">
        <v>0</v>
      </c>
      <c r="AF634">
        <v>0</v>
      </c>
      <c r="AG634">
        <v>0</v>
      </c>
    </row>
    <row r="635" spans="1:33">
      <c r="A635" s="73">
        <v>634</v>
      </c>
      <c r="B635" s="73" t="s">
        <v>2546</v>
      </c>
      <c r="C635" s="73" t="s">
        <v>2547</v>
      </c>
      <c r="D635" s="73" t="s">
        <v>990</v>
      </c>
      <c r="E635" s="73" t="s">
        <v>985</v>
      </c>
      <c r="F635">
        <v>3</v>
      </c>
      <c r="G635" s="73" t="s">
        <v>1702</v>
      </c>
      <c r="H635" s="73" t="s">
        <v>1723</v>
      </c>
      <c r="I635" s="73" t="s">
        <v>1781</v>
      </c>
      <c r="J635" s="73" t="s">
        <v>2548</v>
      </c>
      <c r="K635">
        <v>26</v>
      </c>
      <c r="L635">
        <v>25</v>
      </c>
      <c r="M635">
        <v>0</v>
      </c>
      <c r="N635">
        <v>25</v>
      </c>
      <c r="O635">
        <v>3</v>
      </c>
      <c r="P635">
        <v>1.3333333329999999</v>
      </c>
      <c r="Q635">
        <v>0.33333333300000001</v>
      </c>
      <c r="R635">
        <v>80000</v>
      </c>
      <c r="S635">
        <v>176000</v>
      </c>
      <c r="T635">
        <v>0</v>
      </c>
      <c r="U635">
        <v>68000</v>
      </c>
      <c r="V635">
        <v>88000</v>
      </c>
      <c r="W635">
        <v>0</v>
      </c>
      <c r="X635">
        <v>0</v>
      </c>
      <c r="Y635">
        <v>25</v>
      </c>
      <c r="Z635">
        <v>1</v>
      </c>
      <c r="AA635">
        <v>0</v>
      </c>
      <c r="AB635">
        <v>0</v>
      </c>
      <c r="AC635">
        <v>0</v>
      </c>
      <c r="AD635">
        <v>0</v>
      </c>
      <c r="AE635">
        <v>0</v>
      </c>
      <c r="AF635">
        <v>0</v>
      </c>
      <c r="AG635">
        <v>0</v>
      </c>
    </row>
    <row r="636" spans="1:33">
      <c r="A636" s="73">
        <v>635</v>
      </c>
      <c r="B636" s="73" t="s">
        <v>2549</v>
      </c>
      <c r="C636" s="73" t="s">
        <v>2547</v>
      </c>
      <c r="D636" s="73" t="s">
        <v>990</v>
      </c>
      <c r="E636" s="73" t="s">
        <v>985</v>
      </c>
      <c r="F636">
        <v>3</v>
      </c>
      <c r="G636" s="73" t="s">
        <v>1714</v>
      </c>
      <c r="H636" s="73" t="s">
        <v>1723</v>
      </c>
      <c r="I636" s="73" t="s">
        <v>1781</v>
      </c>
      <c r="J636" s="73" t="s">
        <v>2548</v>
      </c>
      <c r="K636">
        <v>107</v>
      </c>
      <c r="L636">
        <v>107</v>
      </c>
      <c r="M636">
        <v>0</v>
      </c>
      <c r="N636">
        <v>107</v>
      </c>
      <c r="O636">
        <v>6</v>
      </c>
      <c r="P636">
        <v>2</v>
      </c>
      <c r="Q636">
        <v>0.58333333300000001</v>
      </c>
      <c r="R636">
        <v>80000</v>
      </c>
      <c r="S636">
        <v>176000</v>
      </c>
      <c r="T636">
        <v>0</v>
      </c>
      <c r="U636">
        <v>68000</v>
      </c>
      <c r="V636">
        <v>88000</v>
      </c>
      <c r="W636">
        <v>0</v>
      </c>
      <c r="X636">
        <v>0</v>
      </c>
      <c r="Y636">
        <v>107</v>
      </c>
      <c r="Z636">
        <v>0</v>
      </c>
      <c r="AA636">
        <v>0</v>
      </c>
      <c r="AB636">
        <v>0</v>
      </c>
      <c r="AC636">
        <v>0</v>
      </c>
      <c r="AD636">
        <v>0</v>
      </c>
      <c r="AE636">
        <v>0</v>
      </c>
      <c r="AF636">
        <v>0</v>
      </c>
      <c r="AG636">
        <v>0</v>
      </c>
    </row>
    <row r="637" spans="1:33">
      <c r="A637" s="73">
        <v>636</v>
      </c>
      <c r="B637" s="73" t="s">
        <v>2550</v>
      </c>
      <c r="C637" s="73" t="s">
        <v>2551</v>
      </c>
      <c r="D637" s="73" t="s">
        <v>990</v>
      </c>
      <c r="E637" s="73" t="s">
        <v>985</v>
      </c>
      <c r="F637">
        <v>6</v>
      </c>
      <c r="G637" s="73" t="s">
        <v>1668</v>
      </c>
      <c r="H637" s="73" t="s">
        <v>1715</v>
      </c>
      <c r="I637" s="73" t="s">
        <v>1670</v>
      </c>
      <c r="J637" s="73" t="s">
        <v>2552</v>
      </c>
      <c r="K637">
        <v>514</v>
      </c>
      <c r="L637">
        <v>514</v>
      </c>
      <c r="M637">
        <v>3</v>
      </c>
      <c r="N637">
        <v>511</v>
      </c>
      <c r="O637">
        <v>9</v>
      </c>
      <c r="P637">
        <v>3</v>
      </c>
      <c r="Q637">
        <v>0.33333333300000001</v>
      </c>
      <c r="R637">
        <v>47000</v>
      </c>
      <c r="S637">
        <v>104000</v>
      </c>
      <c r="T637">
        <v>10800</v>
      </c>
      <c r="U637">
        <v>40000</v>
      </c>
      <c r="V637">
        <v>15000</v>
      </c>
      <c r="W637">
        <v>0</v>
      </c>
      <c r="X637">
        <v>0</v>
      </c>
      <c r="Y637">
        <v>514</v>
      </c>
      <c r="Z637">
        <v>0</v>
      </c>
      <c r="AA637">
        <v>0</v>
      </c>
      <c r="AB637">
        <v>0</v>
      </c>
      <c r="AC637">
        <v>0</v>
      </c>
      <c r="AD637">
        <v>0</v>
      </c>
      <c r="AE637">
        <v>0</v>
      </c>
      <c r="AF637">
        <v>0</v>
      </c>
      <c r="AG637">
        <v>0</v>
      </c>
    </row>
    <row r="638" spans="1:33">
      <c r="A638" s="73">
        <v>637</v>
      </c>
      <c r="B638" s="73" t="s">
        <v>1267</v>
      </c>
      <c r="C638" s="73" t="s">
        <v>1268</v>
      </c>
      <c r="D638" s="73" t="s">
        <v>990</v>
      </c>
      <c r="E638" s="73" t="s">
        <v>985</v>
      </c>
      <c r="F638">
        <v>6</v>
      </c>
      <c r="G638" s="73" t="s">
        <v>1674</v>
      </c>
      <c r="H638" s="73" t="s">
        <v>1675</v>
      </c>
      <c r="I638" s="73" t="s">
        <v>1670</v>
      </c>
      <c r="J638" s="73" t="s">
        <v>1533</v>
      </c>
      <c r="K638">
        <v>868</v>
      </c>
      <c r="L638">
        <v>868</v>
      </c>
      <c r="M638">
        <v>0</v>
      </c>
      <c r="N638">
        <v>868</v>
      </c>
      <c r="O638">
        <v>39</v>
      </c>
      <c r="P638">
        <v>36.666666665999998</v>
      </c>
      <c r="Q638">
        <v>14.666666665999999</v>
      </c>
      <c r="R638">
        <v>41000</v>
      </c>
      <c r="S638">
        <v>92000</v>
      </c>
      <c r="T638">
        <v>24600</v>
      </c>
      <c r="U638">
        <v>34900</v>
      </c>
      <c r="V638">
        <v>35000</v>
      </c>
      <c r="W638">
        <v>0</v>
      </c>
      <c r="X638">
        <v>0</v>
      </c>
      <c r="Y638">
        <v>868</v>
      </c>
      <c r="Z638">
        <v>0</v>
      </c>
      <c r="AA638">
        <v>0</v>
      </c>
      <c r="AB638">
        <v>0</v>
      </c>
      <c r="AC638">
        <v>0</v>
      </c>
      <c r="AD638">
        <v>0</v>
      </c>
      <c r="AE638">
        <v>0</v>
      </c>
      <c r="AF638">
        <v>0</v>
      </c>
      <c r="AG638">
        <v>0</v>
      </c>
    </row>
    <row r="639" spans="1:33">
      <c r="A639" s="73">
        <v>638</v>
      </c>
      <c r="B639" s="73" t="s">
        <v>1269</v>
      </c>
      <c r="C639" s="73" t="s">
        <v>1270</v>
      </c>
      <c r="D639" s="73" t="s">
        <v>990</v>
      </c>
      <c r="E639" s="73" t="s">
        <v>985</v>
      </c>
      <c r="F639">
        <v>6</v>
      </c>
      <c r="G639" s="73" t="s">
        <v>1683</v>
      </c>
      <c r="H639" s="73" t="s">
        <v>1675</v>
      </c>
      <c r="I639" s="73" t="s">
        <v>1670</v>
      </c>
      <c r="J639" s="73" t="s">
        <v>1534</v>
      </c>
      <c r="K639">
        <v>440</v>
      </c>
      <c r="L639">
        <v>440</v>
      </c>
      <c r="M639">
        <v>0</v>
      </c>
      <c r="N639">
        <v>440</v>
      </c>
      <c r="O639">
        <v>71</v>
      </c>
      <c r="P639">
        <v>44.333333332999999</v>
      </c>
      <c r="Q639">
        <v>29.75</v>
      </c>
      <c r="R639">
        <v>77000</v>
      </c>
      <c r="S639">
        <v>170000</v>
      </c>
      <c r="T639">
        <v>42400</v>
      </c>
      <c r="U639">
        <v>65000</v>
      </c>
      <c r="V639">
        <v>58000</v>
      </c>
      <c r="W639">
        <v>0</v>
      </c>
      <c r="X639">
        <v>0</v>
      </c>
      <c r="Y639">
        <v>440</v>
      </c>
      <c r="Z639">
        <v>0</v>
      </c>
      <c r="AA639">
        <v>0</v>
      </c>
      <c r="AB639">
        <v>0</v>
      </c>
      <c r="AC639">
        <v>0</v>
      </c>
      <c r="AD639">
        <v>0</v>
      </c>
      <c r="AE639">
        <v>0</v>
      </c>
      <c r="AF639">
        <v>0</v>
      </c>
      <c r="AG639">
        <v>0</v>
      </c>
    </row>
    <row r="640" spans="1:33">
      <c r="A640" s="73">
        <v>639</v>
      </c>
      <c r="B640" s="73" t="s">
        <v>1271</v>
      </c>
      <c r="C640" s="73" t="s">
        <v>1272</v>
      </c>
      <c r="D640" s="73" t="s">
        <v>990</v>
      </c>
      <c r="E640" s="73" t="s">
        <v>985</v>
      </c>
      <c r="F640">
        <v>6</v>
      </c>
      <c r="G640" s="73" t="s">
        <v>1714</v>
      </c>
      <c r="H640" s="73" t="s">
        <v>1719</v>
      </c>
      <c r="I640" s="73" t="s">
        <v>1670</v>
      </c>
      <c r="J640" s="73" t="s">
        <v>1535</v>
      </c>
      <c r="K640">
        <v>363</v>
      </c>
      <c r="L640">
        <v>363</v>
      </c>
      <c r="M640">
        <v>0</v>
      </c>
      <c r="N640">
        <v>363</v>
      </c>
      <c r="O640">
        <v>44</v>
      </c>
      <c r="P640">
        <v>30.333333332999999</v>
      </c>
      <c r="Q640">
        <v>9</v>
      </c>
      <c r="R640">
        <v>50000</v>
      </c>
      <c r="S640">
        <v>110000</v>
      </c>
      <c r="T640">
        <v>31500</v>
      </c>
      <c r="U640">
        <v>42500</v>
      </c>
      <c r="V640">
        <v>44000</v>
      </c>
      <c r="W640">
        <v>0</v>
      </c>
      <c r="X640">
        <v>0</v>
      </c>
      <c r="Y640">
        <v>363</v>
      </c>
      <c r="Z640">
        <v>0</v>
      </c>
      <c r="AA640">
        <v>0</v>
      </c>
      <c r="AB640">
        <v>0</v>
      </c>
      <c r="AC640">
        <v>0</v>
      </c>
      <c r="AD640">
        <v>0</v>
      </c>
      <c r="AE640">
        <v>0</v>
      </c>
      <c r="AF640">
        <v>0</v>
      </c>
      <c r="AG640">
        <v>0</v>
      </c>
    </row>
    <row r="641" spans="1:33">
      <c r="A641" s="73">
        <v>640</v>
      </c>
      <c r="B641" s="73" t="s">
        <v>1273</v>
      </c>
      <c r="C641" s="73" t="s">
        <v>1274</v>
      </c>
      <c r="D641" s="73" t="s">
        <v>990</v>
      </c>
      <c r="E641" s="73" t="s">
        <v>985</v>
      </c>
      <c r="F641">
        <v>6</v>
      </c>
      <c r="G641" s="73" t="s">
        <v>1689</v>
      </c>
      <c r="H641" s="73" t="s">
        <v>1675</v>
      </c>
      <c r="I641" s="73" t="s">
        <v>1732</v>
      </c>
      <c r="J641" s="73" t="s">
        <v>1536</v>
      </c>
      <c r="K641">
        <v>-194</v>
      </c>
      <c r="L641">
        <v>-194</v>
      </c>
      <c r="M641">
        <v>0</v>
      </c>
      <c r="N641">
        <v>-194</v>
      </c>
      <c r="O641">
        <v>90</v>
      </c>
      <c r="P641">
        <v>85.333333332999999</v>
      </c>
      <c r="Q641">
        <v>58.666666665999998</v>
      </c>
      <c r="R641">
        <v>32000</v>
      </c>
      <c r="S641">
        <v>74000</v>
      </c>
      <c r="T641">
        <v>0</v>
      </c>
      <c r="U641">
        <v>27200</v>
      </c>
      <c r="V641">
        <v>37000</v>
      </c>
      <c r="W641">
        <v>-816</v>
      </c>
      <c r="X641">
        <v>408</v>
      </c>
      <c r="Y641">
        <v>-194</v>
      </c>
      <c r="Z641">
        <v>0</v>
      </c>
      <c r="AA641">
        <v>0</v>
      </c>
      <c r="AB641">
        <v>0</v>
      </c>
      <c r="AC641">
        <v>0</v>
      </c>
      <c r="AD641">
        <v>0</v>
      </c>
      <c r="AE641">
        <v>0</v>
      </c>
      <c r="AF641">
        <v>0</v>
      </c>
      <c r="AG641">
        <v>0</v>
      </c>
    </row>
    <row r="642" spans="1:33">
      <c r="A642" s="73">
        <v>641</v>
      </c>
      <c r="B642" s="73" t="s">
        <v>2553</v>
      </c>
      <c r="C642" s="73" t="s">
        <v>1275</v>
      </c>
      <c r="D642" s="73" t="s">
        <v>990</v>
      </c>
      <c r="E642" s="73" t="s">
        <v>985</v>
      </c>
      <c r="F642">
        <v>6</v>
      </c>
      <c r="G642" s="73" t="s">
        <v>1735</v>
      </c>
      <c r="H642" s="73" t="s">
        <v>1719</v>
      </c>
      <c r="I642" s="73" t="s">
        <v>1732</v>
      </c>
      <c r="J642" s="73" t="s">
        <v>1537</v>
      </c>
      <c r="K642">
        <v>1</v>
      </c>
      <c r="L642">
        <v>1</v>
      </c>
      <c r="M642">
        <v>0</v>
      </c>
      <c r="N642">
        <v>1</v>
      </c>
      <c r="O642">
        <v>0</v>
      </c>
      <c r="P642">
        <v>0</v>
      </c>
      <c r="Q642">
        <v>0</v>
      </c>
      <c r="R642">
        <v>125000</v>
      </c>
      <c r="S642">
        <v>276000</v>
      </c>
      <c r="T642">
        <v>0</v>
      </c>
      <c r="U642">
        <v>112500</v>
      </c>
      <c r="V642">
        <v>138000</v>
      </c>
      <c r="W642">
        <v>0</v>
      </c>
      <c r="X642">
        <v>0</v>
      </c>
      <c r="Y642">
        <v>1</v>
      </c>
      <c r="Z642">
        <v>0</v>
      </c>
      <c r="AA642">
        <v>0</v>
      </c>
      <c r="AB642">
        <v>0</v>
      </c>
      <c r="AC642">
        <v>0</v>
      </c>
      <c r="AD642">
        <v>0</v>
      </c>
      <c r="AE642">
        <v>0</v>
      </c>
      <c r="AF642">
        <v>0</v>
      </c>
      <c r="AG642">
        <v>0</v>
      </c>
    </row>
    <row r="643" spans="1:33">
      <c r="A643" s="73">
        <v>642</v>
      </c>
      <c r="B643" s="73" t="s">
        <v>2554</v>
      </c>
      <c r="C643" s="73" t="s">
        <v>1275</v>
      </c>
      <c r="D643" s="73" t="s">
        <v>990</v>
      </c>
      <c r="E643" s="73" t="s">
        <v>985</v>
      </c>
      <c r="F643">
        <v>6</v>
      </c>
      <c r="G643" s="73" t="s">
        <v>1683</v>
      </c>
      <c r="H643" s="73" t="s">
        <v>1719</v>
      </c>
      <c r="I643" s="73" t="s">
        <v>1732</v>
      </c>
      <c r="J643" s="73" t="s">
        <v>1537</v>
      </c>
      <c r="K643">
        <v>4</v>
      </c>
      <c r="L643">
        <v>4</v>
      </c>
      <c r="M643">
        <v>0</v>
      </c>
      <c r="N643">
        <v>4</v>
      </c>
      <c r="O643">
        <v>2</v>
      </c>
      <c r="P643">
        <v>0.66666666600000002</v>
      </c>
      <c r="Q643">
        <v>0.16666666599999999</v>
      </c>
      <c r="R643">
        <v>125000</v>
      </c>
      <c r="S643">
        <v>276000</v>
      </c>
      <c r="T643">
        <v>0</v>
      </c>
      <c r="U643">
        <v>112500</v>
      </c>
      <c r="V643">
        <v>138000</v>
      </c>
      <c r="W643">
        <v>0</v>
      </c>
      <c r="X643">
        <v>0</v>
      </c>
      <c r="Y643">
        <v>4</v>
      </c>
      <c r="Z643">
        <v>0</v>
      </c>
      <c r="AA643">
        <v>0</v>
      </c>
      <c r="AB643">
        <v>0</v>
      </c>
      <c r="AC643">
        <v>0</v>
      </c>
      <c r="AD643">
        <v>0</v>
      </c>
      <c r="AE643">
        <v>0</v>
      </c>
      <c r="AF643">
        <v>0</v>
      </c>
      <c r="AG643">
        <v>0</v>
      </c>
    </row>
    <row r="644" spans="1:33">
      <c r="A644" s="73">
        <v>643</v>
      </c>
      <c r="B644" s="73" t="s">
        <v>1276</v>
      </c>
      <c r="C644" s="73" t="s">
        <v>1275</v>
      </c>
      <c r="D644" s="73" t="s">
        <v>990</v>
      </c>
      <c r="E644" s="73" t="s">
        <v>985</v>
      </c>
      <c r="F644">
        <v>6</v>
      </c>
      <c r="G644" s="73" t="s">
        <v>1714</v>
      </c>
      <c r="H644" s="73" t="s">
        <v>1719</v>
      </c>
      <c r="I644" s="73" t="s">
        <v>1732</v>
      </c>
      <c r="J644" s="73" t="s">
        <v>1537</v>
      </c>
      <c r="K644">
        <v>32</v>
      </c>
      <c r="L644">
        <v>32</v>
      </c>
      <c r="M644">
        <v>0</v>
      </c>
      <c r="N644">
        <v>32</v>
      </c>
      <c r="O644">
        <v>150</v>
      </c>
      <c r="P644">
        <v>78</v>
      </c>
      <c r="Q644">
        <v>28.333333332999999</v>
      </c>
      <c r="R644">
        <v>125000</v>
      </c>
      <c r="S644">
        <v>316000</v>
      </c>
      <c r="T644">
        <v>87500</v>
      </c>
      <c r="U644">
        <v>112500</v>
      </c>
      <c r="V644">
        <v>110000</v>
      </c>
      <c r="W644">
        <v>0</v>
      </c>
      <c r="X644">
        <v>0</v>
      </c>
      <c r="Y644">
        <v>32</v>
      </c>
      <c r="Z644">
        <v>0</v>
      </c>
      <c r="AA644">
        <v>0</v>
      </c>
      <c r="AB644">
        <v>0</v>
      </c>
      <c r="AC644">
        <v>0</v>
      </c>
      <c r="AD644">
        <v>0</v>
      </c>
      <c r="AE644">
        <v>0</v>
      </c>
      <c r="AF644">
        <v>0</v>
      </c>
      <c r="AG644">
        <v>0</v>
      </c>
    </row>
    <row r="645" spans="1:33">
      <c r="A645" s="73">
        <v>644</v>
      </c>
      <c r="B645" s="73" t="s">
        <v>3159</v>
      </c>
      <c r="C645" s="73" t="s">
        <v>1277</v>
      </c>
      <c r="D645" s="73" t="s">
        <v>990</v>
      </c>
      <c r="E645" s="73" t="s">
        <v>985</v>
      </c>
      <c r="F645">
        <v>6</v>
      </c>
      <c r="G645" s="73" t="s">
        <v>1735</v>
      </c>
      <c r="H645" s="73" t="s">
        <v>1698</v>
      </c>
      <c r="I645" s="73" t="s">
        <v>1732</v>
      </c>
      <c r="J645" s="73" t="s">
        <v>1538</v>
      </c>
      <c r="K645">
        <v>-1</v>
      </c>
      <c r="L645">
        <v>-1</v>
      </c>
      <c r="M645">
        <v>0</v>
      </c>
      <c r="N645">
        <v>-1</v>
      </c>
      <c r="O645">
        <v>0</v>
      </c>
      <c r="P645">
        <v>0</v>
      </c>
      <c r="Q645">
        <v>0</v>
      </c>
      <c r="R645">
        <v>50000</v>
      </c>
      <c r="S645">
        <v>112000</v>
      </c>
      <c r="T645">
        <v>0</v>
      </c>
      <c r="U645">
        <v>42500</v>
      </c>
      <c r="V645">
        <v>56000</v>
      </c>
      <c r="W645">
        <v>0</v>
      </c>
      <c r="X645">
        <v>0</v>
      </c>
      <c r="Y645">
        <v>-1</v>
      </c>
      <c r="Z645">
        <v>0</v>
      </c>
      <c r="AA645">
        <v>0</v>
      </c>
      <c r="AB645">
        <v>0</v>
      </c>
      <c r="AC645">
        <v>0</v>
      </c>
      <c r="AD645">
        <v>0</v>
      </c>
      <c r="AE645">
        <v>0</v>
      </c>
      <c r="AF645">
        <v>0</v>
      </c>
      <c r="AG645">
        <v>0</v>
      </c>
    </row>
    <row r="646" spans="1:33">
      <c r="A646" s="73">
        <v>645</v>
      </c>
      <c r="B646" s="73" t="s">
        <v>2555</v>
      </c>
      <c r="C646" s="73" t="s">
        <v>1277</v>
      </c>
      <c r="D646" s="73" t="s">
        <v>990</v>
      </c>
      <c r="E646" s="73" t="s">
        <v>985</v>
      </c>
      <c r="F646">
        <v>6</v>
      </c>
      <c r="G646" s="73" t="s">
        <v>1714</v>
      </c>
      <c r="H646" s="73" t="s">
        <v>1698</v>
      </c>
      <c r="I646" s="73" t="s">
        <v>1732</v>
      </c>
      <c r="J646" s="73" t="s">
        <v>1538</v>
      </c>
      <c r="K646">
        <v>1</v>
      </c>
      <c r="L646">
        <v>0</v>
      </c>
      <c r="M646">
        <v>0</v>
      </c>
      <c r="N646">
        <v>0</v>
      </c>
      <c r="O646">
        <v>0</v>
      </c>
      <c r="P646">
        <v>0</v>
      </c>
      <c r="Q646">
        <v>0</v>
      </c>
      <c r="R646">
        <v>50000</v>
      </c>
      <c r="S646">
        <v>112000</v>
      </c>
      <c r="T646">
        <v>0</v>
      </c>
      <c r="U646">
        <v>42500</v>
      </c>
      <c r="V646">
        <v>56000</v>
      </c>
      <c r="W646">
        <v>0</v>
      </c>
      <c r="X646">
        <v>0</v>
      </c>
      <c r="Y646">
        <v>0</v>
      </c>
      <c r="Z646">
        <v>1</v>
      </c>
      <c r="AA646">
        <v>0</v>
      </c>
      <c r="AB646">
        <v>0</v>
      </c>
      <c r="AC646">
        <v>0</v>
      </c>
      <c r="AD646">
        <v>0</v>
      </c>
      <c r="AE646">
        <v>0</v>
      </c>
      <c r="AF646">
        <v>0</v>
      </c>
      <c r="AG646">
        <v>0</v>
      </c>
    </row>
    <row r="647" spans="1:33">
      <c r="A647" s="73">
        <v>646</v>
      </c>
      <c r="B647" s="73" t="s">
        <v>1278</v>
      </c>
      <c r="C647" s="73" t="s">
        <v>1277</v>
      </c>
      <c r="D647" s="73" t="s">
        <v>990</v>
      </c>
      <c r="E647" s="73" t="s">
        <v>985</v>
      </c>
      <c r="F647">
        <v>6</v>
      </c>
      <c r="G647" s="73" t="s">
        <v>1689</v>
      </c>
      <c r="H647" s="73" t="s">
        <v>1698</v>
      </c>
      <c r="I647" s="73" t="s">
        <v>1732</v>
      </c>
      <c r="J647" s="73" t="s">
        <v>1538</v>
      </c>
      <c r="K647">
        <v>-155</v>
      </c>
      <c r="L647">
        <v>-160</v>
      </c>
      <c r="M647">
        <v>12</v>
      </c>
      <c r="N647">
        <v>-172</v>
      </c>
      <c r="O647">
        <v>11</v>
      </c>
      <c r="P647">
        <v>12</v>
      </c>
      <c r="Q647">
        <v>13</v>
      </c>
      <c r="R647">
        <v>50000</v>
      </c>
      <c r="S647">
        <v>112000</v>
      </c>
      <c r="T647">
        <v>0</v>
      </c>
      <c r="U647">
        <v>42000</v>
      </c>
      <c r="V647">
        <v>56000</v>
      </c>
      <c r="W647">
        <v>0</v>
      </c>
      <c r="X647">
        <v>0</v>
      </c>
      <c r="Y647">
        <v>-160</v>
      </c>
      <c r="Z647">
        <v>0</v>
      </c>
      <c r="AA647">
        <v>0</v>
      </c>
      <c r="AB647">
        <v>0</v>
      </c>
      <c r="AC647">
        <v>0</v>
      </c>
      <c r="AD647">
        <v>5</v>
      </c>
      <c r="AE647">
        <v>0</v>
      </c>
      <c r="AF647">
        <v>0</v>
      </c>
      <c r="AG647">
        <v>0</v>
      </c>
    </row>
    <row r="648" spans="1:33">
      <c r="A648" s="73">
        <v>647</v>
      </c>
      <c r="B648" s="73" t="s">
        <v>2556</v>
      </c>
      <c r="C648" s="73" t="s">
        <v>2557</v>
      </c>
      <c r="D648" s="73" t="s">
        <v>990</v>
      </c>
      <c r="E648" s="73" t="s">
        <v>985</v>
      </c>
      <c r="F648">
        <v>12</v>
      </c>
      <c r="G648" s="73" t="s">
        <v>1714</v>
      </c>
      <c r="H648" s="73" t="s">
        <v>2133</v>
      </c>
      <c r="I648" s="73" t="s">
        <v>1670</v>
      </c>
      <c r="J648" s="73" t="s">
        <v>2558</v>
      </c>
      <c r="K648">
        <v>107</v>
      </c>
      <c r="L648">
        <v>107</v>
      </c>
      <c r="M648">
        <v>0</v>
      </c>
      <c r="N648">
        <v>107</v>
      </c>
      <c r="O648">
        <v>6</v>
      </c>
      <c r="P648">
        <v>5</v>
      </c>
      <c r="Q648">
        <v>3.75</v>
      </c>
      <c r="R648">
        <v>85000</v>
      </c>
      <c r="S648">
        <v>188000</v>
      </c>
      <c r="T648">
        <v>0</v>
      </c>
      <c r="U648">
        <v>85000</v>
      </c>
      <c r="V648">
        <v>94000</v>
      </c>
      <c r="W648">
        <v>0</v>
      </c>
      <c r="X648">
        <v>0</v>
      </c>
      <c r="Y648">
        <v>107</v>
      </c>
      <c r="Z648">
        <v>0</v>
      </c>
      <c r="AA648">
        <v>0</v>
      </c>
      <c r="AB648">
        <v>0</v>
      </c>
      <c r="AC648">
        <v>0</v>
      </c>
      <c r="AD648">
        <v>0</v>
      </c>
      <c r="AE648">
        <v>0</v>
      </c>
      <c r="AF648">
        <v>0</v>
      </c>
      <c r="AG648">
        <v>0</v>
      </c>
    </row>
    <row r="649" spans="1:33">
      <c r="A649" s="73">
        <v>648</v>
      </c>
      <c r="B649" s="73" t="s">
        <v>1279</v>
      </c>
      <c r="C649" s="73" t="s">
        <v>1280</v>
      </c>
      <c r="D649" s="73" t="s">
        <v>990</v>
      </c>
      <c r="E649" s="73" t="s">
        <v>985</v>
      </c>
      <c r="F649">
        <v>12</v>
      </c>
      <c r="G649" s="73" t="s">
        <v>1706</v>
      </c>
      <c r="H649" s="73" t="s">
        <v>1723</v>
      </c>
      <c r="I649" s="73" t="s">
        <v>1732</v>
      </c>
      <c r="J649" s="73" t="s">
        <v>1539</v>
      </c>
      <c r="K649">
        <v>177</v>
      </c>
      <c r="L649">
        <v>174</v>
      </c>
      <c r="M649">
        <v>0</v>
      </c>
      <c r="N649">
        <v>174</v>
      </c>
      <c r="O649">
        <v>186</v>
      </c>
      <c r="P649">
        <v>72</v>
      </c>
      <c r="Q649">
        <v>33.083333332999999</v>
      </c>
      <c r="R649">
        <v>25000</v>
      </c>
      <c r="S649">
        <v>58000</v>
      </c>
      <c r="T649">
        <v>18000</v>
      </c>
      <c r="U649">
        <v>21300</v>
      </c>
      <c r="V649">
        <v>29000</v>
      </c>
      <c r="W649">
        <v>0</v>
      </c>
      <c r="X649">
        <v>1404</v>
      </c>
      <c r="Y649">
        <v>174</v>
      </c>
      <c r="Z649">
        <v>0</v>
      </c>
      <c r="AA649">
        <v>0</v>
      </c>
      <c r="AB649">
        <v>0</v>
      </c>
      <c r="AC649">
        <v>0</v>
      </c>
      <c r="AD649">
        <v>0</v>
      </c>
      <c r="AE649">
        <v>0</v>
      </c>
      <c r="AF649">
        <v>3</v>
      </c>
      <c r="AG649">
        <v>0</v>
      </c>
    </row>
    <row r="650" spans="1:33">
      <c r="A650" s="73">
        <v>649</v>
      </c>
      <c r="B650" s="73" t="s">
        <v>2559</v>
      </c>
      <c r="C650" s="73" t="s">
        <v>2560</v>
      </c>
      <c r="D650" s="73" t="s">
        <v>990</v>
      </c>
      <c r="E650" s="73" t="s">
        <v>985</v>
      </c>
      <c r="F650">
        <v>12</v>
      </c>
      <c r="G650" s="73" t="s">
        <v>1668</v>
      </c>
      <c r="H650" s="73" t="s">
        <v>1675</v>
      </c>
      <c r="I650" s="73" t="s">
        <v>1732</v>
      </c>
      <c r="J650" s="73" t="s">
        <v>2561</v>
      </c>
      <c r="K650">
        <v>13</v>
      </c>
      <c r="L650">
        <v>11</v>
      </c>
      <c r="M650">
        <v>0</v>
      </c>
      <c r="N650">
        <v>11</v>
      </c>
      <c r="O650">
        <v>11</v>
      </c>
      <c r="P650">
        <v>6.6666666660000002</v>
      </c>
      <c r="Q650">
        <v>3.9166666659999998</v>
      </c>
      <c r="R650">
        <v>42000</v>
      </c>
      <c r="S650">
        <v>94000</v>
      </c>
      <c r="T650">
        <v>29000</v>
      </c>
      <c r="U650">
        <v>35700</v>
      </c>
      <c r="V650">
        <v>47000</v>
      </c>
      <c r="W650">
        <v>0</v>
      </c>
      <c r="X650">
        <v>0</v>
      </c>
      <c r="Y650">
        <v>11</v>
      </c>
      <c r="Z650">
        <v>2</v>
      </c>
      <c r="AA650">
        <v>0</v>
      </c>
      <c r="AB650">
        <v>0</v>
      </c>
      <c r="AC650">
        <v>0</v>
      </c>
      <c r="AD650">
        <v>0</v>
      </c>
      <c r="AE650">
        <v>0</v>
      </c>
      <c r="AF650">
        <v>0</v>
      </c>
      <c r="AG650">
        <v>0</v>
      </c>
    </row>
    <row r="651" spans="1:33">
      <c r="A651" s="73">
        <v>650</v>
      </c>
      <c r="B651" s="73" t="s">
        <v>1281</v>
      </c>
      <c r="C651" s="73" t="s">
        <v>1282</v>
      </c>
      <c r="D651" s="73" t="s">
        <v>990</v>
      </c>
      <c r="E651" s="73" t="s">
        <v>985</v>
      </c>
      <c r="F651">
        <v>12</v>
      </c>
      <c r="G651" s="73" t="s">
        <v>1706</v>
      </c>
      <c r="H651" s="73" t="s">
        <v>1707</v>
      </c>
      <c r="I651" s="73" t="s">
        <v>1732</v>
      </c>
      <c r="J651" s="73" t="s">
        <v>1540</v>
      </c>
      <c r="K651">
        <v>177</v>
      </c>
      <c r="L651">
        <v>177</v>
      </c>
      <c r="M651">
        <v>0</v>
      </c>
      <c r="N651">
        <v>177</v>
      </c>
      <c r="O651">
        <v>0</v>
      </c>
      <c r="P651">
        <v>2.6666666659999998</v>
      </c>
      <c r="Q651">
        <v>5.25</v>
      </c>
      <c r="R651">
        <v>42000</v>
      </c>
      <c r="S651">
        <v>94000</v>
      </c>
      <c r="T651">
        <v>29000</v>
      </c>
      <c r="U651">
        <v>35700</v>
      </c>
      <c r="V651">
        <v>47000</v>
      </c>
      <c r="W651">
        <v>0</v>
      </c>
      <c r="X651">
        <v>0</v>
      </c>
      <c r="Y651">
        <v>177</v>
      </c>
      <c r="Z651">
        <v>0</v>
      </c>
      <c r="AA651">
        <v>0</v>
      </c>
      <c r="AB651">
        <v>0</v>
      </c>
      <c r="AC651">
        <v>0</v>
      </c>
      <c r="AD651">
        <v>0</v>
      </c>
      <c r="AE651">
        <v>0</v>
      </c>
      <c r="AF651">
        <v>0</v>
      </c>
      <c r="AG651">
        <v>0</v>
      </c>
    </row>
    <row r="652" spans="1:33">
      <c r="A652" s="73">
        <v>651</v>
      </c>
      <c r="B652" s="73" t="s">
        <v>2562</v>
      </c>
      <c r="C652" s="73" t="s">
        <v>2563</v>
      </c>
      <c r="D652" s="73" t="s">
        <v>990</v>
      </c>
      <c r="E652" s="73" t="s">
        <v>985</v>
      </c>
      <c r="F652">
        <v>12</v>
      </c>
      <c r="G652" s="73" t="s">
        <v>1705</v>
      </c>
      <c r="H652" s="73" t="s">
        <v>1723</v>
      </c>
      <c r="I652" s="73" t="s">
        <v>1732</v>
      </c>
      <c r="J652" s="73" t="s">
        <v>2564</v>
      </c>
      <c r="K652">
        <v>146</v>
      </c>
      <c r="L652">
        <v>146</v>
      </c>
      <c r="M652">
        <v>0</v>
      </c>
      <c r="N652">
        <v>146</v>
      </c>
      <c r="O652">
        <v>2</v>
      </c>
      <c r="P652">
        <v>3.6666666659999998</v>
      </c>
      <c r="Q652">
        <v>2.8333333330000001</v>
      </c>
      <c r="R652">
        <v>61000</v>
      </c>
      <c r="S652">
        <v>136000</v>
      </c>
      <c r="T652">
        <v>43000</v>
      </c>
      <c r="U652">
        <v>51900</v>
      </c>
      <c r="V652">
        <v>68000</v>
      </c>
      <c r="W652">
        <v>0</v>
      </c>
      <c r="X652">
        <v>0</v>
      </c>
      <c r="Y652">
        <v>146</v>
      </c>
      <c r="Z652">
        <v>0</v>
      </c>
      <c r="AA652">
        <v>0</v>
      </c>
      <c r="AB652">
        <v>0</v>
      </c>
      <c r="AC652">
        <v>0</v>
      </c>
      <c r="AD652">
        <v>0</v>
      </c>
      <c r="AE652">
        <v>0</v>
      </c>
      <c r="AF652">
        <v>0</v>
      </c>
      <c r="AG652">
        <v>0</v>
      </c>
    </row>
    <row r="653" spans="1:33">
      <c r="A653" s="73">
        <v>652</v>
      </c>
      <c r="B653" s="73" t="s">
        <v>1283</v>
      </c>
      <c r="C653" s="73" t="s">
        <v>1284</v>
      </c>
      <c r="D653" s="73" t="s">
        <v>990</v>
      </c>
      <c r="E653" s="73" t="s">
        <v>985</v>
      </c>
      <c r="F653">
        <v>12</v>
      </c>
      <c r="G653" s="73" t="s">
        <v>1705</v>
      </c>
      <c r="H653" s="73" t="s">
        <v>1698</v>
      </c>
      <c r="I653" s="73" t="s">
        <v>1732</v>
      </c>
      <c r="J653" s="73" t="s">
        <v>1541</v>
      </c>
      <c r="K653">
        <v>554</v>
      </c>
      <c r="L653">
        <v>552</v>
      </c>
      <c r="M653">
        <v>0</v>
      </c>
      <c r="N653">
        <v>552</v>
      </c>
      <c r="O653">
        <v>173</v>
      </c>
      <c r="P653">
        <v>121</v>
      </c>
      <c r="Q653">
        <v>51.75</v>
      </c>
      <c r="R653">
        <v>25000</v>
      </c>
      <c r="S653">
        <v>58000</v>
      </c>
      <c r="T653">
        <v>18000</v>
      </c>
      <c r="U653">
        <v>21300</v>
      </c>
      <c r="V653">
        <v>29000</v>
      </c>
      <c r="W653">
        <v>0</v>
      </c>
      <c r="X653">
        <v>1404</v>
      </c>
      <c r="Y653">
        <v>552</v>
      </c>
      <c r="Z653">
        <v>1</v>
      </c>
      <c r="AA653">
        <v>0</v>
      </c>
      <c r="AB653">
        <v>0</v>
      </c>
      <c r="AC653">
        <v>0</v>
      </c>
      <c r="AD653">
        <v>0</v>
      </c>
      <c r="AE653">
        <v>0</v>
      </c>
      <c r="AF653">
        <v>1</v>
      </c>
      <c r="AG653">
        <v>0</v>
      </c>
    </row>
    <row r="654" spans="1:33">
      <c r="A654" s="73">
        <v>653</v>
      </c>
      <c r="B654" s="73" t="s">
        <v>3160</v>
      </c>
      <c r="C654" s="73" t="s">
        <v>3161</v>
      </c>
      <c r="D654" s="73" t="s">
        <v>1913</v>
      </c>
      <c r="E654" s="73" t="s">
        <v>985</v>
      </c>
      <c r="F654">
        <v>12</v>
      </c>
      <c r="G654" s="73"/>
      <c r="H654" s="73"/>
      <c r="I654" s="73"/>
      <c r="J654" s="73" t="s">
        <v>3162</v>
      </c>
      <c r="K654">
        <v>-1</v>
      </c>
      <c r="L654">
        <v>-1</v>
      </c>
      <c r="M654">
        <v>0</v>
      </c>
      <c r="N654">
        <v>-1</v>
      </c>
      <c r="O654">
        <v>0</v>
      </c>
      <c r="P654">
        <v>0</v>
      </c>
      <c r="Q654">
        <v>0</v>
      </c>
      <c r="R654">
        <v>58000</v>
      </c>
      <c r="S654">
        <v>98000</v>
      </c>
      <c r="T654">
        <v>0</v>
      </c>
      <c r="U654">
        <v>52200</v>
      </c>
      <c r="V654">
        <v>78000</v>
      </c>
      <c r="W654">
        <v>0</v>
      </c>
      <c r="X654">
        <v>0</v>
      </c>
      <c r="Y654">
        <v>-1</v>
      </c>
      <c r="Z654">
        <v>0</v>
      </c>
      <c r="AA654">
        <v>0</v>
      </c>
      <c r="AB654">
        <v>0</v>
      </c>
      <c r="AC654">
        <v>0</v>
      </c>
      <c r="AD654">
        <v>0</v>
      </c>
      <c r="AE654">
        <v>0</v>
      </c>
      <c r="AF654">
        <v>0</v>
      </c>
      <c r="AG654">
        <v>0</v>
      </c>
    </row>
    <row r="655" spans="1:33">
      <c r="A655" s="73">
        <v>654</v>
      </c>
      <c r="B655" s="73" t="s">
        <v>3163</v>
      </c>
      <c r="C655" s="73" t="s">
        <v>3164</v>
      </c>
      <c r="D655" s="73" t="s">
        <v>1913</v>
      </c>
      <c r="E655" s="73" t="s">
        <v>985</v>
      </c>
      <c r="F655">
        <v>12</v>
      </c>
      <c r="G655" s="73"/>
      <c r="H655" s="73"/>
      <c r="I655" s="73"/>
      <c r="J655" s="73" t="s">
        <v>3165</v>
      </c>
      <c r="K655">
        <v>-5</v>
      </c>
      <c r="L655">
        <v>-5</v>
      </c>
      <c r="M655">
        <v>0</v>
      </c>
      <c r="N655">
        <v>-5</v>
      </c>
      <c r="O655">
        <v>0</v>
      </c>
      <c r="P655">
        <v>0</v>
      </c>
      <c r="Q655">
        <v>0</v>
      </c>
      <c r="R655">
        <v>36000</v>
      </c>
      <c r="S655">
        <v>80000</v>
      </c>
      <c r="T655">
        <v>0</v>
      </c>
      <c r="U655">
        <v>30600</v>
      </c>
      <c r="V655">
        <v>40000</v>
      </c>
      <c r="W655">
        <v>0</v>
      </c>
      <c r="X655">
        <v>0</v>
      </c>
      <c r="Y655">
        <v>-5</v>
      </c>
      <c r="Z655">
        <v>0</v>
      </c>
      <c r="AA655">
        <v>0</v>
      </c>
      <c r="AB655">
        <v>0</v>
      </c>
      <c r="AC655">
        <v>0</v>
      </c>
      <c r="AD655">
        <v>0</v>
      </c>
      <c r="AE655">
        <v>0</v>
      </c>
      <c r="AF655">
        <v>0</v>
      </c>
      <c r="AG655">
        <v>0</v>
      </c>
    </row>
    <row r="656" spans="1:33">
      <c r="A656" s="73">
        <v>655</v>
      </c>
      <c r="B656" s="73" t="s">
        <v>3166</v>
      </c>
      <c r="C656" s="73" t="s">
        <v>3167</v>
      </c>
      <c r="D656" s="73" t="s">
        <v>1913</v>
      </c>
      <c r="E656" s="73" t="s">
        <v>985</v>
      </c>
      <c r="F656">
        <v>12</v>
      </c>
      <c r="G656" s="73"/>
      <c r="H656" s="73"/>
      <c r="I656" s="73"/>
      <c r="J656" s="73" t="s">
        <v>3168</v>
      </c>
      <c r="K656">
        <v>-1</v>
      </c>
      <c r="L656">
        <v>-1</v>
      </c>
      <c r="M656">
        <v>0</v>
      </c>
      <c r="N656">
        <v>-1</v>
      </c>
      <c r="O656">
        <v>0</v>
      </c>
      <c r="P656">
        <v>0</v>
      </c>
      <c r="Q656">
        <v>0</v>
      </c>
      <c r="R656">
        <v>140000</v>
      </c>
      <c r="S656">
        <v>237000</v>
      </c>
      <c r="T656">
        <v>0</v>
      </c>
      <c r="U656">
        <v>126000</v>
      </c>
      <c r="V656">
        <v>156000</v>
      </c>
      <c r="W656">
        <v>0</v>
      </c>
      <c r="X656">
        <v>0</v>
      </c>
      <c r="Y656">
        <v>-1</v>
      </c>
      <c r="Z656">
        <v>0</v>
      </c>
      <c r="AA656">
        <v>0</v>
      </c>
      <c r="AB656">
        <v>0</v>
      </c>
      <c r="AC656">
        <v>0</v>
      </c>
      <c r="AD656">
        <v>0</v>
      </c>
      <c r="AE656">
        <v>0</v>
      </c>
      <c r="AF656">
        <v>0</v>
      </c>
      <c r="AG656">
        <v>0</v>
      </c>
    </row>
    <row r="657" spans="1:33">
      <c r="A657" s="73">
        <v>656</v>
      </c>
      <c r="B657" s="73" t="s">
        <v>2565</v>
      </c>
      <c r="C657" s="73" t="s">
        <v>2566</v>
      </c>
      <c r="D657" s="73" t="s">
        <v>990</v>
      </c>
      <c r="E657" s="73" t="s">
        <v>985</v>
      </c>
      <c r="F657">
        <v>6</v>
      </c>
      <c r="G657" s="73" t="s">
        <v>1674</v>
      </c>
      <c r="H657" s="73" t="s">
        <v>2567</v>
      </c>
      <c r="I657" s="73" t="s">
        <v>1732</v>
      </c>
      <c r="J657" s="73" t="s">
        <v>2568</v>
      </c>
      <c r="K657">
        <v>-62</v>
      </c>
      <c r="L657">
        <v>-62</v>
      </c>
      <c r="M657">
        <v>0</v>
      </c>
      <c r="N657">
        <v>-62</v>
      </c>
      <c r="O657">
        <v>16</v>
      </c>
      <c r="P657">
        <v>8</v>
      </c>
      <c r="Q657">
        <v>5.1666666660000002</v>
      </c>
      <c r="R657">
        <v>180000</v>
      </c>
      <c r="S657">
        <v>396000</v>
      </c>
      <c r="T657">
        <v>126000</v>
      </c>
      <c r="U657">
        <v>162000</v>
      </c>
      <c r="V657">
        <v>198000</v>
      </c>
      <c r="W657">
        <v>0</v>
      </c>
      <c r="X657">
        <v>0</v>
      </c>
      <c r="Y657">
        <v>-62</v>
      </c>
      <c r="Z657">
        <v>0</v>
      </c>
      <c r="AA657">
        <v>0</v>
      </c>
      <c r="AB657">
        <v>0</v>
      </c>
      <c r="AC657">
        <v>0</v>
      </c>
      <c r="AD657">
        <v>0</v>
      </c>
      <c r="AE657">
        <v>0</v>
      </c>
      <c r="AF657">
        <v>0</v>
      </c>
      <c r="AG657">
        <v>0</v>
      </c>
    </row>
    <row r="658" spans="1:33">
      <c r="A658" s="73">
        <v>657</v>
      </c>
      <c r="B658" s="73" t="s">
        <v>2569</v>
      </c>
      <c r="C658" s="73" t="s">
        <v>2570</v>
      </c>
      <c r="D658" s="73" t="s">
        <v>990</v>
      </c>
      <c r="E658" s="73" t="s">
        <v>985</v>
      </c>
      <c r="F658">
        <v>6</v>
      </c>
      <c r="G658" s="73" t="s">
        <v>1674</v>
      </c>
      <c r="H658" s="73" t="s">
        <v>2571</v>
      </c>
      <c r="I658" s="73" t="s">
        <v>1732</v>
      </c>
      <c r="J658" s="73" t="s">
        <v>2572</v>
      </c>
      <c r="K658">
        <v>-22</v>
      </c>
      <c r="L658">
        <v>-22</v>
      </c>
      <c r="M658">
        <v>3</v>
      </c>
      <c r="N658">
        <v>-25</v>
      </c>
      <c r="O658">
        <v>15</v>
      </c>
      <c r="P658">
        <v>5.3333333329999997</v>
      </c>
      <c r="Q658">
        <v>1.8333333329999999</v>
      </c>
      <c r="R658">
        <v>86000</v>
      </c>
      <c r="S658">
        <v>190000</v>
      </c>
      <c r="T658">
        <v>60200</v>
      </c>
      <c r="U658">
        <v>73100</v>
      </c>
      <c r="V658">
        <v>95000</v>
      </c>
      <c r="W658">
        <v>0</v>
      </c>
      <c r="X658">
        <v>0</v>
      </c>
      <c r="Y658">
        <v>-22</v>
      </c>
      <c r="Z658">
        <v>0</v>
      </c>
      <c r="AA658">
        <v>0</v>
      </c>
      <c r="AB658">
        <v>0</v>
      </c>
      <c r="AC658">
        <v>0</v>
      </c>
      <c r="AD658">
        <v>0</v>
      </c>
      <c r="AE658">
        <v>0</v>
      </c>
      <c r="AF658">
        <v>0</v>
      </c>
      <c r="AG658">
        <v>0</v>
      </c>
    </row>
    <row r="659" spans="1:33">
      <c r="A659" s="73">
        <v>658</v>
      </c>
      <c r="B659" s="73" t="s">
        <v>3212</v>
      </c>
      <c r="C659" s="73" t="s">
        <v>3213</v>
      </c>
      <c r="D659" s="73" t="s">
        <v>990</v>
      </c>
      <c r="E659" s="73" t="s">
        <v>985</v>
      </c>
      <c r="F659">
        <v>6</v>
      </c>
      <c r="G659" s="73" t="s">
        <v>1674</v>
      </c>
      <c r="H659" s="73" t="s">
        <v>1723</v>
      </c>
      <c r="I659" s="73" t="s">
        <v>1732</v>
      </c>
      <c r="J659" s="73" t="s">
        <v>3214</v>
      </c>
      <c r="K659">
        <v>-60</v>
      </c>
      <c r="L659">
        <v>-60</v>
      </c>
      <c r="M659">
        <v>0</v>
      </c>
      <c r="N659">
        <v>-60</v>
      </c>
      <c r="O659">
        <v>18</v>
      </c>
      <c r="P659">
        <v>8</v>
      </c>
      <c r="Q659">
        <v>5</v>
      </c>
      <c r="R659">
        <v>93000</v>
      </c>
      <c r="S659">
        <v>206000</v>
      </c>
      <c r="T659">
        <v>65100</v>
      </c>
      <c r="U659">
        <v>79100</v>
      </c>
      <c r="V659">
        <v>103000</v>
      </c>
      <c r="W659">
        <v>0</v>
      </c>
      <c r="X659">
        <v>0</v>
      </c>
      <c r="Y659">
        <v>-60</v>
      </c>
      <c r="Z659">
        <v>0</v>
      </c>
      <c r="AA659">
        <v>0</v>
      </c>
      <c r="AB659">
        <v>0</v>
      </c>
      <c r="AC659">
        <v>0</v>
      </c>
      <c r="AD659">
        <v>0</v>
      </c>
      <c r="AE659">
        <v>0</v>
      </c>
      <c r="AF659">
        <v>0</v>
      </c>
      <c r="AG659">
        <v>0</v>
      </c>
    </row>
    <row r="660" spans="1:33">
      <c r="A660" s="73">
        <v>659</v>
      </c>
      <c r="B660" s="73" t="s">
        <v>1285</v>
      </c>
      <c r="C660" s="73" t="s">
        <v>1286</v>
      </c>
      <c r="D660" s="73" t="s">
        <v>990</v>
      </c>
      <c r="E660" s="73" t="s">
        <v>985</v>
      </c>
      <c r="F660">
        <v>6</v>
      </c>
      <c r="G660" s="73" t="s">
        <v>1674</v>
      </c>
      <c r="H660" s="73" t="s">
        <v>1723</v>
      </c>
      <c r="I660" s="73" t="s">
        <v>1732</v>
      </c>
      <c r="J660" s="73" t="s">
        <v>1542</v>
      </c>
      <c r="K660">
        <v>-73</v>
      </c>
      <c r="L660">
        <v>-119</v>
      </c>
      <c r="M660">
        <v>0</v>
      </c>
      <c r="N660">
        <v>-119</v>
      </c>
      <c r="O660">
        <v>7</v>
      </c>
      <c r="P660">
        <v>13.333333333000001</v>
      </c>
      <c r="Q660">
        <v>6.0833333329999997</v>
      </c>
      <c r="R660">
        <v>57000</v>
      </c>
      <c r="S660">
        <v>126000</v>
      </c>
      <c r="T660">
        <v>39900</v>
      </c>
      <c r="U660">
        <v>48500</v>
      </c>
      <c r="V660">
        <v>63000</v>
      </c>
      <c r="W660">
        <v>0</v>
      </c>
      <c r="X660">
        <v>0</v>
      </c>
      <c r="Y660">
        <v>-119</v>
      </c>
      <c r="Z660">
        <v>0</v>
      </c>
      <c r="AA660">
        <v>0</v>
      </c>
      <c r="AB660">
        <v>0</v>
      </c>
      <c r="AC660">
        <v>0</v>
      </c>
      <c r="AD660">
        <v>46</v>
      </c>
      <c r="AE660">
        <v>0</v>
      </c>
      <c r="AF660">
        <v>0</v>
      </c>
      <c r="AG660">
        <v>0</v>
      </c>
    </row>
    <row r="661" spans="1:33">
      <c r="A661" s="73">
        <v>660</v>
      </c>
      <c r="B661" s="73" t="s">
        <v>3169</v>
      </c>
      <c r="C661" s="73" t="s">
        <v>1288</v>
      </c>
      <c r="D661" s="73" t="s">
        <v>990</v>
      </c>
      <c r="E661" s="73" t="s">
        <v>985</v>
      </c>
      <c r="F661">
        <v>6</v>
      </c>
      <c r="G661" s="73" t="s">
        <v>1689</v>
      </c>
      <c r="H661" s="73" t="s">
        <v>2573</v>
      </c>
      <c r="I661" s="73" t="s">
        <v>1732</v>
      </c>
      <c r="J661" s="73" t="s">
        <v>3170</v>
      </c>
      <c r="K661">
        <v>-1</v>
      </c>
      <c r="L661">
        <v>-1</v>
      </c>
      <c r="M661">
        <v>0</v>
      </c>
      <c r="N661">
        <v>-1</v>
      </c>
      <c r="O661">
        <v>0</v>
      </c>
      <c r="P661">
        <v>0</v>
      </c>
      <c r="Q661">
        <v>0</v>
      </c>
      <c r="R661">
        <v>60000</v>
      </c>
      <c r="S661">
        <v>132000</v>
      </c>
      <c r="T661">
        <v>0</v>
      </c>
      <c r="U661">
        <v>51000</v>
      </c>
      <c r="V661">
        <v>66000</v>
      </c>
      <c r="W661">
        <v>0</v>
      </c>
      <c r="X661">
        <v>0</v>
      </c>
      <c r="Y661">
        <v>-1</v>
      </c>
      <c r="Z661">
        <v>0</v>
      </c>
      <c r="AA661">
        <v>0</v>
      </c>
      <c r="AB661">
        <v>0</v>
      </c>
      <c r="AC661">
        <v>0</v>
      </c>
      <c r="AD661">
        <v>0</v>
      </c>
      <c r="AE661">
        <v>0</v>
      </c>
      <c r="AF661">
        <v>0</v>
      </c>
      <c r="AG661">
        <v>0</v>
      </c>
    </row>
    <row r="662" spans="1:33">
      <c r="A662" s="73">
        <v>661</v>
      </c>
      <c r="B662" s="73" t="s">
        <v>1287</v>
      </c>
      <c r="C662" s="73" t="s">
        <v>1288</v>
      </c>
      <c r="D662" s="73" t="s">
        <v>990</v>
      </c>
      <c r="E662" s="73" t="s">
        <v>985</v>
      </c>
      <c r="F662">
        <v>6</v>
      </c>
      <c r="G662" s="73" t="s">
        <v>1674</v>
      </c>
      <c r="H662" s="73" t="s">
        <v>2573</v>
      </c>
      <c r="I662" s="73" t="s">
        <v>1732</v>
      </c>
      <c r="J662" s="73" t="s">
        <v>1543</v>
      </c>
      <c r="K662">
        <v>-66</v>
      </c>
      <c r="L662">
        <v>-66</v>
      </c>
      <c r="M662">
        <v>0</v>
      </c>
      <c r="N662">
        <v>-66</v>
      </c>
      <c r="O662">
        <v>17</v>
      </c>
      <c r="P662">
        <v>13</v>
      </c>
      <c r="Q662">
        <v>5.5</v>
      </c>
      <c r="R662">
        <v>54000</v>
      </c>
      <c r="S662">
        <v>118000</v>
      </c>
      <c r="T662">
        <v>37800</v>
      </c>
      <c r="U662">
        <v>45900</v>
      </c>
      <c r="V662">
        <v>59000</v>
      </c>
      <c r="W662">
        <v>0</v>
      </c>
      <c r="X662">
        <v>0</v>
      </c>
      <c r="Y662">
        <v>-66</v>
      </c>
      <c r="Z662">
        <v>0</v>
      </c>
      <c r="AA662">
        <v>0</v>
      </c>
      <c r="AB662">
        <v>0</v>
      </c>
      <c r="AC662">
        <v>0</v>
      </c>
      <c r="AD662">
        <v>0</v>
      </c>
      <c r="AE662">
        <v>0</v>
      </c>
      <c r="AF662">
        <v>0</v>
      </c>
      <c r="AG662">
        <v>0</v>
      </c>
    </row>
    <row r="663" spans="1:33">
      <c r="A663" s="73">
        <v>662</v>
      </c>
      <c r="B663" s="73" t="s">
        <v>2574</v>
      </c>
      <c r="C663" s="73" t="s">
        <v>1288</v>
      </c>
      <c r="D663" s="73" t="s">
        <v>990</v>
      </c>
      <c r="E663" s="73" t="s">
        <v>985</v>
      </c>
      <c r="F663">
        <v>6</v>
      </c>
      <c r="G663" s="73" t="s">
        <v>1668</v>
      </c>
      <c r="H663" s="73" t="s">
        <v>2573</v>
      </c>
      <c r="I663" s="73" t="s">
        <v>1732</v>
      </c>
      <c r="J663" s="73" t="s">
        <v>2575</v>
      </c>
      <c r="K663">
        <v>-52</v>
      </c>
      <c r="L663">
        <v>-52</v>
      </c>
      <c r="M663">
        <v>0</v>
      </c>
      <c r="N663">
        <v>-52</v>
      </c>
      <c r="O663">
        <v>37</v>
      </c>
      <c r="P663">
        <v>15.333333333000001</v>
      </c>
      <c r="Q663">
        <v>4.3333333329999997</v>
      </c>
      <c r="R663">
        <v>54000</v>
      </c>
      <c r="S663">
        <v>118000</v>
      </c>
      <c r="T663">
        <v>37800</v>
      </c>
      <c r="U663">
        <v>45900</v>
      </c>
      <c r="V663">
        <v>59000</v>
      </c>
      <c r="W663">
        <v>0</v>
      </c>
      <c r="X663">
        <v>0</v>
      </c>
      <c r="Y663">
        <v>-52</v>
      </c>
      <c r="Z663">
        <v>0</v>
      </c>
      <c r="AA663">
        <v>0</v>
      </c>
      <c r="AB663">
        <v>0</v>
      </c>
      <c r="AC663">
        <v>0</v>
      </c>
      <c r="AD663">
        <v>0</v>
      </c>
      <c r="AE663">
        <v>0</v>
      </c>
      <c r="AF663">
        <v>0</v>
      </c>
      <c r="AG663">
        <v>0</v>
      </c>
    </row>
    <row r="664" spans="1:33">
      <c r="A664" s="73">
        <v>663</v>
      </c>
      <c r="B664" s="73" t="s">
        <v>1289</v>
      </c>
      <c r="C664" s="73" t="s">
        <v>1290</v>
      </c>
      <c r="D664" s="73" t="s">
        <v>990</v>
      </c>
      <c r="E664" s="73" t="s">
        <v>985</v>
      </c>
      <c r="F664">
        <v>6</v>
      </c>
      <c r="G664" s="73" t="s">
        <v>1674</v>
      </c>
      <c r="H664" s="73" t="s">
        <v>2107</v>
      </c>
      <c r="I664" s="73" t="s">
        <v>1732</v>
      </c>
      <c r="J664" s="73" t="s">
        <v>1544</v>
      </c>
      <c r="K664">
        <v>-30</v>
      </c>
      <c r="L664">
        <v>-30</v>
      </c>
      <c r="M664">
        <v>3</v>
      </c>
      <c r="N664">
        <v>-33</v>
      </c>
      <c r="O664">
        <v>13</v>
      </c>
      <c r="P664">
        <v>7.6666666660000002</v>
      </c>
      <c r="Q664">
        <v>2.5</v>
      </c>
      <c r="R664">
        <v>120000</v>
      </c>
      <c r="S664">
        <v>264000</v>
      </c>
      <c r="T664">
        <v>84000</v>
      </c>
      <c r="U664">
        <v>108000</v>
      </c>
      <c r="V664">
        <v>132000</v>
      </c>
      <c r="W664">
        <v>0</v>
      </c>
      <c r="X664">
        <v>0</v>
      </c>
      <c r="Y664">
        <v>-30</v>
      </c>
      <c r="Z664">
        <v>0</v>
      </c>
      <c r="AA664">
        <v>0</v>
      </c>
      <c r="AB664">
        <v>0</v>
      </c>
      <c r="AC664">
        <v>0</v>
      </c>
      <c r="AD664">
        <v>0</v>
      </c>
      <c r="AE664">
        <v>0</v>
      </c>
      <c r="AF664">
        <v>0</v>
      </c>
      <c r="AG664">
        <v>0</v>
      </c>
    </row>
    <row r="665" spans="1:33">
      <c r="A665" s="73">
        <v>664</v>
      </c>
      <c r="B665" s="73" t="s">
        <v>2576</v>
      </c>
      <c r="C665" s="73" t="s">
        <v>2577</v>
      </c>
      <c r="D665" s="73" t="s">
        <v>990</v>
      </c>
      <c r="E665" s="73" t="s">
        <v>985</v>
      </c>
      <c r="F665">
        <v>6</v>
      </c>
      <c r="G665" s="73" t="s">
        <v>1674</v>
      </c>
      <c r="H665" s="73" t="s">
        <v>1723</v>
      </c>
      <c r="I665" s="73" t="s">
        <v>1732</v>
      </c>
      <c r="J665" s="73" t="s">
        <v>2578</v>
      </c>
      <c r="K665">
        <v>-35</v>
      </c>
      <c r="L665">
        <v>-35</v>
      </c>
      <c r="M665">
        <v>0</v>
      </c>
      <c r="N665">
        <v>-35</v>
      </c>
      <c r="O665">
        <v>0</v>
      </c>
      <c r="P665">
        <v>0</v>
      </c>
      <c r="Q665">
        <v>2.9166666659999998</v>
      </c>
      <c r="R665">
        <v>185000</v>
      </c>
      <c r="S665">
        <v>420000</v>
      </c>
      <c r="T665">
        <v>129500</v>
      </c>
      <c r="U665">
        <v>167000</v>
      </c>
      <c r="V665">
        <v>210000</v>
      </c>
      <c r="W665">
        <v>0</v>
      </c>
      <c r="X665">
        <v>0</v>
      </c>
      <c r="Y665">
        <v>-35</v>
      </c>
      <c r="Z665">
        <v>0</v>
      </c>
      <c r="AA665">
        <v>0</v>
      </c>
      <c r="AB665">
        <v>0</v>
      </c>
      <c r="AC665">
        <v>0</v>
      </c>
      <c r="AD665">
        <v>0</v>
      </c>
      <c r="AE665">
        <v>0</v>
      </c>
      <c r="AF665">
        <v>0</v>
      </c>
      <c r="AG665">
        <v>0</v>
      </c>
    </row>
    <row r="666" spans="1:33">
      <c r="A666" s="73">
        <v>665</v>
      </c>
      <c r="B666" s="73" t="s">
        <v>2579</v>
      </c>
      <c r="C666" s="73" t="s">
        <v>2580</v>
      </c>
      <c r="D666" s="73" t="s">
        <v>990</v>
      </c>
      <c r="E666" s="73" t="s">
        <v>985</v>
      </c>
      <c r="F666">
        <v>6</v>
      </c>
      <c r="G666" s="73" t="s">
        <v>1702</v>
      </c>
      <c r="H666" s="73" t="s">
        <v>1715</v>
      </c>
      <c r="I666" s="73" t="s">
        <v>2439</v>
      </c>
      <c r="J666" s="73" t="s">
        <v>2581</v>
      </c>
      <c r="K666">
        <v>5</v>
      </c>
      <c r="L666">
        <v>5</v>
      </c>
      <c r="M666">
        <v>0</v>
      </c>
      <c r="N666">
        <v>5</v>
      </c>
      <c r="O666">
        <v>0</v>
      </c>
      <c r="P666">
        <v>0</v>
      </c>
      <c r="Q666">
        <v>0</v>
      </c>
      <c r="R666">
        <v>165000</v>
      </c>
      <c r="S666">
        <v>370000</v>
      </c>
      <c r="T666">
        <v>0</v>
      </c>
      <c r="U666">
        <v>148500</v>
      </c>
      <c r="V666">
        <v>185000</v>
      </c>
      <c r="W666">
        <v>0</v>
      </c>
      <c r="X666">
        <v>0</v>
      </c>
      <c r="Y666">
        <v>5</v>
      </c>
      <c r="Z666">
        <v>0</v>
      </c>
      <c r="AA666">
        <v>0</v>
      </c>
      <c r="AB666">
        <v>0</v>
      </c>
      <c r="AC666">
        <v>0</v>
      </c>
      <c r="AD666">
        <v>0</v>
      </c>
      <c r="AE666">
        <v>0</v>
      </c>
      <c r="AF666">
        <v>0</v>
      </c>
      <c r="AG666">
        <v>0</v>
      </c>
    </row>
    <row r="667" spans="1:33">
      <c r="A667" s="73">
        <v>666</v>
      </c>
      <c r="B667" s="73" t="s">
        <v>2582</v>
      </c>
      <c r="C667" s="73" t="s">
        <v>2580</v>
      </c>
      <c r="D667" s="73" t="s">
        <v>990</v>
      </c>
      <c r="E667" s="73" t="s">
        <v>985</v>
      </c>
      <c r="F667">
        <v>6</v>
      </c>
      <c r="G667" s="73" t="s">
        <v>1683</v>
      </c>
      <c r="H667" s="73" t="s">
        <v>1715</v>
      </c>
      <c r="I667" s="73" t="s">
        <v>2439</v>
      </c>
      <c r="J667" s="73" t="s">
        <v>2581</v>
      </c>
      <c r="K667">
        <v>66</v>
      </c>
      <c r="L667">
        <v>50</v>
      </c>
      <c r="M667">
        <v>0</v>
      </c>
      <c r="N667">
        <v>50</v>
      </c>
      <c r="O667">
        <v>3</v>
      </c>
      <c r="P667">
        <v>2</v>
      </c>
      <c r="Q667">
        <v>1.3333333329999999</v>
      </c>
      <c r="R667">
        <v>165000</v>
      </c>
      <c r="S667">
        <v>370000</v>
      </c>
      <c r="T667">
        <v>99000</v>
      </c>
      <c r="U667">
        <v>148500</v>
      </c>
      <c r="V667">
        <v>139000</v>
      </c>
      <c r="W667">
        <v>0</v>
      </c>
      <c r="X667">
        <v>0</v>
      </c>
      <c r="Y667">
        <v>50</v>
      </c>
      <c r="Z667">
        <v>0</v>
      </c>
      <c r="AA667">
        <v>0</v>
      </c>
      <c r="AB667">
        <v>0</v>
      </c>
      <c r="AC667">
        <v>0</v>
      </c>
      <c r="AD667">
        <v>0</v>
      </c>
      <c r="AE667">
        <v>0</v>
      </c>
      <c r="AF667">
        <v>16</v>
      </c>
      <c r="AG667">
        <v>0</v>
      </c>
    </row>
    <row r="668" spans="1:33">
      <c r="A668" s="73">
        <v>667</v>
      </c>
      <c r="B668" s="73" t="s">
        <v>2583</v>
      </c>
      <c r="C668" s="73" t="s">
        <v>2584</v>
      </c>
      <c r="D668" s="73" t="s">
        <v>990</v>
      </c>
      <c r="E668" s="73" t="s">
        <v>985</v>
      </c>
      <c r="F668">
        <v>6</v>
      </c>
      <c r="G668" s="73" t="s">
        <v>1702</v>
      </c>
      <c r="H668" s="73" t="s">
        <v>1675</v>
      </c>
      <c r="I668" s="73" t="s">
        <v>2439</v>
      </c>
      <c r="J668" s="73" t="s">
        <v>2585</v>
      </c>
      <c r="K668">
        <v>20</v>
      </c>
      <c r="L668">
        <v>20</v>
      </c>
      <c r="M668">
        <v>0</v>
      </c>
      <c r="N668">
        <v>20</v>
      </c>
      <c r="O668">
        <v>5</v>
      </c>
      <c r="P668">
        <v>1.666666666</v>
      </c>
      <c r="Q668">
        <v>0.75</v>
      </c>
      <c r="R668">
        <v>165000</v>
      </c>
      <c r="S668">
        <v>370000</v>
      </c>
      <c r="T668">
        <v>99000</v>
      </c>
      <c r="U668">
        <v>148500</v>
      </c>
      <c r="V668">
        <v>139000</v>
      </c>
      <c r="W668">
        <v>0</v>
      </c>
      <c r="X668">
        <v>0</v>
      </c>
      <c r="Y668">
        <v>20</v>
      </c>
      <c r="Z668">
        <v>0</v>
      </c>
      <c r="AA668">
        <v>0</v>
      </c>
      <c r="AB668">
        <v>0</v>
      </c>
      <c r="AC668">
        <v>0</v>
      </c>
      <c r="AD668">
        <v>0</v>
      </c>
      <c r="AE668">
        <v>0</v>
      </c>
      <c r="AF668">
        <v>0</v>
      </c>
      <c r="AG668">
        <v>0</v>
      </c>
    </row>
    <row r="669" spans="1:33">
      <c r="A669" s="73">
        <v>668</v>
      </c>
      <c r="B669" s="73" t="s">
        <v>3171</v>
      </c>
      <c r="C669" s="73" t="s">
        <v>3172</v>
      </c>
      <c r="D669" s="73" t="s">
        <v>990</v>
      </c>
      <c r="E669" s="73" t="s">
        <v>985</v>
      </c>
      <c r="F669">
        <v>12</v>
      </c>
      <c r="G669" s="73" t="s">
        <v>1683</v>
      </c>
      <c r="H669" s="73" t="s">
        <v>1715</v>
      </c>
      <c r="I669" s="73" t="s">
        <v>1732</v>
      </c>
      <c r="J669" s="73" t="s">
        <v>3173</v>
      </c>
      <c r="K669">
        <v>-2</v>
      </c>
      <c r="L669">
        <v>-2</v>
      </c>
      <c r="M669">
        <v>0</v>
      </c>
      <c r="N669">
        <v>-2</v>
      </c>
      <c r="O669">
        <v>0</v>
      </c>
      <c r="P669">
        <v>5</v>
      </c>
      <c r="Q669">
        <v>7.1666666660000002</v>
      </c>
      <c r="R669">
        <v>130000</v>
      </c>
      <c r="S669">
        <v>286000</v>
      </c>
      <c r="T669">
        <v>67600</v>
      </c>
      <c r="U669">
        <v>117000</v>
      </c>
      <c r="V669">
        <v>88000</v>
      </c>
      <c r="W669">
        <v>0</v>
      </c>
      <c r="X669">
        <v>0</v>
      </c>
      <c r="Y669">
        <v>-2</v>
      </c>
      <c r="Z669">
        <v>0</v>
      </c>
      <c r="AA669">
        <v>0</v>
      </c>
      <c r="AB669">
        <v>0</v>
      </c>
      <c r="AC669">
        <v>0</v>
      </c>
      <c r="AD669">
        <v>0</v>
      </c>
      <c r="AE669">
        <v>0</v>
      </c>
      <c r="AF669">
        <v>0</v>
      </c>
      <c r="AG669">
        <v>0</v>
      </c>
    </row>
    <row r="670" spans="1:33">
      <c r="A670" s="73">
        <v>669</v>
      </c>
      <c r="B670" s="73" t="s">
        <v>2586</v>
      </c>
      <c r="C670" s="73" t="s">
        <v>2587</v>
      </c>
      <c r="D670" s="73" t="s">
        <v>990</v>
      </c>
      <c r="E670" s="73" t="s">
        <v>985</v>
      </c>
      <c r="F670">
        <v>12</v>
      </c>
      <c r="G670" s="73" t="s">
        <v>1735</v>
      </c>
      <c r="H670" s="73" t="s">
        <v>2456</v>
      </c>
      <c r="I670" s="73" t="s">
        <v>1670</v>
      </c>
      <c r="J670" s="73" t="s">
        <v>2588</v>
      </c>
      <c r="K670">
        <v>10</v>
      </c>
      <c r="L670">
        <v>8</v>
      </c>
      <c r="M670">
        <v>0</v>
      </c>
      <c r="N670">
        <v>8</v>
      </c>
      <c r="O670">
        <v>12</v>
      </c>
      <c r="P670">
        <v>7</v>
      </c>
      <c r="Q670">
        <v>2.25</v>
      </c>
      <c r="R670">
        <v>73000</v>
      </c>
      <c r="S670">
        <v>160000</v>
      </c>
      <c r="T670">
        <v>0</v>
      </c>
      <c r="U670">
        <v>65700</v>
      </c>
      <c r="V670">
        <v>80000</v>
      </c>
      <c r="W670">
        <v>0</v>
      </c>
      <c r="X670">
        <v>0</v>
      </c>
      <c r="Y670">
        <v>8</v>
      </c>
      <c r="Z670">
        <v>0</v>
      </c>
      <c r="AA670">
        <v>0</v>
      </c>
      <c r="AB670">
        <v>0</v>
      </c>
      <c r="AC670">
        <v>0</v>
      </c>
      <c r="AD670">
        <v>0</v>
      </c>
      <c r="AE670">
        <v>0</v>
      </c>
      <c r="AF670">
        <v>2</v>
      </c>
      <c r="AG670">
        <v>0</v>
      </c>
    </row>
    <row r="671" spans="1:33">
      <c r="A671" s="73">
        <v>670</v>
      </c>
      <c r="B671" s="73" t="s">
        <v>3174</v>
      </c>
      <c r="C671" s="73" t="s">
        <v>3175</v>
      </c>
      <c r="D671" s="73" t="s">
        <v>1913</v>
      </c>
      <c r="E671" s="73" t="s">
        <v>985</v>
      </c>
      <c r="F671">
        <v>12</v>
      </c>
      <c r="G671" s="73"/>
      <c r="H671" s="73"/>
      <c r="I671" s="73"/>
      <c r="J671" s="73" t="s">
        <v>3176</v>
      </c>
      <c r="K671">
        <v>-2</v>
      </c>
      <c r="L671">
        <v>-2</v>
      </c>
      <c r="M671">
        <v>0</v>
      </c>
      <c r="N671">
        <v>-2</v>
      </c>
      <c r="O671">
        <v>0</v>
      </c>
      <c r="P671">
        <v>0</v>
      </c>
      <c r="Q671">
        <v>0</v>
      </c>
      <c r="R671">
        <v>28000</v>
      </c>
      <c r="S671">
        <v>50000</v>
      </c>
      <c r="T671">
        <v>0</v>
      </c>
      <c r="U671">
        <v>23800</v>
      </c>
      <c r="V671">
        <v>25000</v>
      </c>
      <c r="W671">
        <v>0</v>
      </c>
      <c r="X671">
        <v>0</v>
      </c>
      <c r="Y671">
        <v>-2</v>
      </c>
      <c r="Z671">
        <v>0</v>
      </c>
      <c r="AA671">
        <v>0</v>
      </c>
      <c r="AB671">
        <v>0</v>
      </c>
      <c r="AC671">
        <v>0</v>
      </c>
      <c r="AD671">
        <v>0</v>
      </c>
      <c r="AE671">
        <v>0</v>
      </c>
      <c r="AF671">
        <v>0</v>
      </c>
      <c r="AG671">
        <v>0</v>
      </c>
    </row>
    <row r="672" spans="1:33">
      <c r="A672" s="73">
        <v>671</v>
      </c>
      <c r="B672" s="73" t="s">
        <v>3177</v>
      </c>
      <c r="C672" s="73" t="s">
        <v>3175</v>
      </c>
      <c r="D672" s="73" t="s">
        <v>1913</v>
      </c>
      <c r="E672" s="73" t="s">
        <v>985</v>
      </c>
      <c r="F672">
        <v>12</v>
      </c>
      <c r="G672" s="73"/>
      <c r="H672" s="73"/>
      <c r="I672" s="73"/>
      <c r="J672" s="73" t="s">
        <v>3176</v>
      </c>
      <c r="K672">
        <v>-1</v>
      </c>
      <c r="L672">
        <v>-1</v>
      </c>
      <c r="M672">
        <v>0</v>
      </c>
      <c r="N672">
        <v>-1</v>
      </c>
      <c r="O672">
        <v>0</v>
      </c>
      <c r="P672">
        <v>0</v>
      </c>
      <c r="Q672">
        <v>0</v>
      </c>
      <c r="R672">
        <v>28000</v>
      </c>
      <c r="S672">
        <v>50000</v>
      </c>
      <c r="T672">
        <v>0</v>
      </c>
      <c r="U672">
        <v>23800</v>
      </c>
      <c r="V672">
        <v>25000</v>
      </c>
      <c r="W672">
        <v>0</v>
      </c>
      <c r="X672">
        <v>0</v>
      </c>
      <c r="Y672">
        <v>-1</v>
      </c>
      <c r="Z672">
        <v>0</v>
      </c>
      <c r="AA672">
        <v>0</v>
      </c>
      <c r="AB672">
        <v>0</v>
      </c>
      <c r="AC672">
        <v>0</v>
      </c>
      <c r="AD672">
        <v>0</v>
      </c>
      <c r="AE672">
        <v>0</v>
      </c>
      <c r="AF672">
        <v>0</v>
      </c>
      <c r="AG672">
        <v>0</v>
      </c>
    </row>
    <row r="673" spans="1:33">
      <c r="A673" s="73">
        <v>672</v>
      </c>
      <c r="B673" s="73" t="s">
        <v>3178</v>
      </c>
      <c r="C673" s="73" t="s">
        <v>3179</v>
      </c>
      <c r="D673" s="73" t="s">
        <v>990</v>
      </c>
      <c r="E673" s="73" t="s">
        <v>985</v>
      </c>
      <c r="F673">
        <v>6</v>
      </c>
      <c r="G673" s="73" t="s">
        <v>1758</v>
      </c>
      <c r="H673" s="73" t="s">
        <v>1698</v>
      </c>
      <c r="I673" s="73" t="s">
        <v>1699</v>
      </c>
      <c r="J673" s="73" t="s">
        <v>3180</v>
      </c>
      <c r="K673">
        <v>-4</v>
      </c>
      <c r="L673">
        <v>-4</v>
      </c>
      <c r="M673">
        <v>0</v>
      </c>
      <c r="N673">
        <v>-4</v>
      </c>
      <c r="O673">
        <v>0</v>
      </c>
      <c r="P673">
        <v>0</v>
      </c>
      <c r="Q673">
        <v>0</v>
      </c>
      <c r="R673">
        <v>40000</v>
      </c>
      <c r="S673">
        <v>73000</v>
      </c>
      <c r="T673">
        <v>0</v>
      </c>
      <c r="U673">
        <v>34000</v>
      </c>
      <c r="V673">
        <v>0</v>
      </c>
      <c r="W673">
        <v>0</v>
      </c>
      <c r="X673">
        <v>0</v>
      </c>
      <c r="Y673">
        <v>-4</v>
      </c>
      <c r="Z673">
        <v>0</v>
      </c>
      <c r="AA673">
        <v>0</v>
      </c>
      <c r="AB673">
        <v>0</v>
      </c>
      <c r="AC673">
        <v>0</v>
      </c>
      <c r="AD673">
        <v>0</v>
      </c>
      <c r="AE673">
        <v>0</v>
      </c>
      <c r="AF673">
        <v>0</v>
      </c>
      <c r="AG673">
        <v>0</v>
      </c>
    </row>
    <row r="674" spans="1:33">
      <c r="A674" s="73">
        <v>673</v>
      </c>
      <c r="B674" s="73" t="s">
        <v>3181</v>
      </c>
      <c r="C674" s="73" t="s">
        <v>3179</v>
      </c>
      <c r="D674" s="73" t="s">
        <v>990</v>
      </c>
      <c r="E674" s="73" t="s">
        <v>985</v>
      </c>
      <c r="F674">
        <v>6</v>
      </c>
      <c r="G674" s="73" t="s">
        <v>1735</v>
      </c>
      <c r="H674" s="73" t="s">
        <v>1715</v>
      </c>
      <c r="I674" s="73" t="s">
        <v>1699</v>
      </c>
      <c r="J674" s="73" t="s">
        <v>3182</v>
      </c>
      <c r="K674">
        <v>-5</v>
      </c>
      <c r="L674">
        <v>-5</v>
      </c>
      <c r="M674">
        <v>0</v>
      </c>
      <c r="N674">
        <v>-5</v>
      </c>
      <c r="O674">
        <v>0</v>
      </c>
      <c r="P674">
        <v>0</v>
      </c>
      <c r="Q674">
        <v>0</v>
      </c>
      <c r="R674">
        <v>40000</v>
      </c>
      <c r="S674">
        <v>80000</v>
      </c>
      <c r="T674">
        <v>0</v>
      </c>
      <c r="U674">
        <v>34000</v>
      </c>
      <c r="V674">
        <v>45000</v>
      </c>
      <c r="W674">
        <v>0</v>
      </c>
      <c r="X674">
        <v>0</v>
      </c>
      <c r="Y674">
        <v>-5</v>
      </c>
      <c r="Z674">
        <v>0</v>
      </c>
      <c r="AA674">
        <v>0</v>
      </c>
      <c r="AB674">
        <v>0</v>
      </c>
      <c r="AC674">
        <v>0</v>
      </c>
      <c r="AD674">
        <v>0</v>
      </c>
      <c r="AE674">
        <v>0</v>
      </c>
      <c r="AF674">
        <v>0</v>
      </c>
      <c r="AG674">
        <v>0</v>
      </c>
    </row>
    <row r="675" spans="1:33">
      <c r="A675" s="73">
        <v>674</v>
      </c>
      <c r="B675" s="73" t="s">
        <v>3183</v>
      </c>
      <c r="C675" s="73" t="s">
        <v>3179</v>
      </c>
      <c r="D675" s="73" t="s">
        <v>990</v>
      </c>
      <c r="E675" s="73" t="s">
        <v>985</v>
      </c>
      <c r="F675">
        <v>6</v>
      </c>
      <c r="G675" s="73" t="s">
        <v>1674</v>
      </c>
      <c r="H675" s="73" t="s">
        <v>1698</v>
      </c>
      <c r="I675" s="73" t="s">
        <v>1699</v>
      </c>
      <c r="J675" s="73" t="s">
        <v>3184</v>
      </c>
      <c r="K675">
        <v>6</v>
      </c>
      <c r="L675">
        <v>2</v>
      </c>
      <c r="M675">
        <v>0</v>
      </c>
      <c r="N675">
        <v>2</v>
      </c>
      <c r="O675">
        <v>0</v>
      </c>
      <c r="P675">
        <v>0</v>
      </c>
      <c r="Q675">
        <v>0.33333333300000001</v>
      </c>
      <c r="R675">
        <v>40000</v>
      </c>
      <c r="S675">
        <v>88000</v>
      </c>
      <c r="T675">
        <v>0</v>
      </c>
      <c r="U675">
        <v>34000</v>
      </c>
      <c r="V675">
        <v>44000</v>
      </c>
      <c r="W675">
        <v>0</v>
      </c>
      <c r="X675">
        <v>0</v>
      </c>
      <c r="Y675">
        <v>2</v>
      </c>
      <c r="Z675">
        <v>0</v>
      </c>
      <c r="AA675">
        <v>0</v>
      </c>
      <c r="AB675">
        <v>0</v>
      </c>
      <c r="AC675">
        <v>4</v>
      </c>
      <c r="AD675">
        <v>0</v>
      </c>
      <c r="AE675">
        <v>0</v>
      </c>
      <c r="AF675">
        <v>0</v>
      </c>
      <c r="AG675">
        <v>0</v>
      </c>
    </row>
    <row r="676" spans="1:33">
      <c r="A676" s="73">
        <v>675</v>
      </c>
      <c r="B676" s="73" t="s">
        <v>2589</v>
      </c>
      <c r="C676" s="73" t="s">
        <v>2590</v>
      </c>
      <c r="D676" s="73" t="s">
        <v>990</v>
      </c>
      <c r="E676" s="73" t="s">
        <v>985</v>
      </c>
      <c r="F676">
        <v>3</v>
      </c>
      <c r="G676" s="73" t="s">
        <v>1811</v>
      </c>
      <c r="H676" s="73" t="s">
        <v>1675</v>
      </c>
      <c r="I676" s="73" t="s">
        <v>1699</v>
      </c>
      <c r="J676" s="73" t="s">
        <v>2591</v>
      </c>
      <c r="K676">
        <v>1</v>
      </c>
      <c r="L676">
        <v>0</v>
      </c>
      <c r="M676">
        <v>0</v>
      </c>
      <c r="N676">
        <v>0</v>
      </c>
      <c r="O676">
        <v>0</v>
      </c>
      <c r="P676">
        <v>0</v>
      </c>
      <c r="Q676">
        <v>0</v>
      </c>
      <c r="R676">
        <v>619000</v>
      </c>
      <c r="S676">
        <v>1200000</v>
      </c>
      <c r="T676">
        <v>0</v>
      </c>
      <c r="U676">
        <v>619000</v>
      </c>
      <c r="V676">
        <v>960000</v>
      </c>
      <c r="W676">
        <v>0</v>
      </c>
      <c r="X676">
        <v>0</v>
      </c>
      <c r="Y676">
        <v>0</v>
      </c>
      <c r="Z676">
        <v>0</v>
      </c>
      <c r="AA676">
        <v>0</v>
      </c>
      <c r="AB676">
        <v>1</v>
      </c>
      <c r="AC676">
        <v>0</v>
      </c>
      <c r="AD676">
        <v>0</v>
      </c>
      <c r="AE676">
        <v>0</v>
      </c>
      <c r="AF676">
        <v>0</v>
      </c>
      <c r="AG676">
        <v>0</v>
      </c>
    </row>
    <row r="677" spans="1:33">
      <c r="A677" s="73">
        <v>676</v>
      </c>
      <c r="B677" s="73" t="s">
        <v>2592</v>
      </c>
      <c r="C677" s="73" t="s">
        <v>2590</v>
      </c>
      <c r="D677" s="73" t="s">
        <v>990</v>
      </c>
      <c r="E677" s="73" t="s">
        <v>985</v>
      </c>
      <c r="F677">
        <v>3</v>
      </c>
      <c r="G677" s="73" t="s">
        <v>1819</v>
      </c>
      <c r="H677" s="73" t="s">
        <v>1698</v>
      </c>
      <c r="I677" s="73" t="s">
        <v>1699</v>
      </c>
      <c r="J677" s="73" t="s">
        <v>2593</v>
      </c>
      <c r="K677">
        <v>1</v>
      </c>
      <c r="L677">
        <v>0</v>
      </c>
      <c r="M677">
        <v>0</v>
      </c>
      <c r="N677">
        <v>0</v>
      </c>
      <c r="O677">
        <v>0</v>
      </c>
      <c r="P677">
        <v>0</v>
      </c>
      <c r="Q677">
        <v>0</v>
      </c>
      <c r="R677">
        <v>619000</v>
      </c>
      <c r="S677">
        <v>1200000</v>
      </c>
      <c r="T677">
        <v>0</v>
      </c>
      <c r="U677">
        <v>0</v>
      </c>
      <c r="V677">
        <v>960000</v>
      </c>
      <c r="W677">
        <v>0</v>
      </c>
      <c r="X677">
        <v>0</v>
      </c>
      <c r="Y677">
        <v>0</v>
      </c>
      <c r="Z677">
        <v>0</v>
      </c>
      <c r="AA677">
        <v>0</v>
      </c>
      <c r="AB677">
        <v>1</v>
      </c>
      <c r="AC677">
        <v>0</v>
      </c>
      <c r="AD677">
        <v>0</v>
      </c>
      <c r="AE677">
        <v>0</v>
      </c>
      <c r="AF677">
        <v>0</v>
      </c>
      <c r="AG677">
        <v>0</v>
      </c>
    </row>
    <row r="678" spans="1:33">
      <c r="A678" s="73">
        <v>677</v>
      </c>
      <c r="B678" s="73" t="s">
        <v>2594</v>
      </c>
      <c r="C678" s="73" t="s">
        <v>2595</v>
      </c>
      <c r="D678" s="73" t="s">
        <v>990</v>
      </c>
      <c r="E678" s="73" t="s">
        <v>985</v>
      </c>
      <c r="F678">
        <v>6</v>
      </c>
      <c r="G678" s="73" t="s">
        <v>1689</v>
      </c>
      <c r="H678" s="73" t="s">
        <v>1723</v>
      </c>
      <c r="I678" s="73" t="s">
        <v>1699</v>
      </c>
      <c r="J678" s="73" t="s">
        <v>2596</v>
      </c>
      <c r="K678">
        <v>2</v>
      </c>
      <c r="L678">
        <v>2</v>
      </c>
      <c r="M678">
        <v>0</v>
      </c>
      <c r="N678">
        <v>2</v>
      </c>
      <c r="O678">
        <v>0</v>
      </c>
      <c r="P678">
        <v>0</v>
      </c>
      <c r="Q678">
        <v>0</v>
      </c>
      <c r="R678">
        <v>130000</v>
      </c>
      <c r="S678">
        <v>280000</v>
      </c>
      <c r="T678">
        <v>0</v>
      </c>
      <c r="U678">
        <v>117000</v>
      </c>
      <c r="V678">
        <v>140000</v>
      </c>
      <c r="W678">
        <v>0</v>
      </c>
      <c r="X678">
        <v>0</v>
      </c>
      <c r="Y678">
        <v>2</v>
      </c>
      <c r="Z678">
        <v>0</v>
      </c>
      <c r="AA678">
        <v>0</v>
      </c>
      <c r="AB678">
        <v>0</v>
      </c>
      <c r="AC678">
        <v>0</v>
      </c>
      <c r="AD678">
        <v>0</v>
      </c>
      <c r="AE678">
        <v>0</v>
      </c>
      <c r="AF678">
        <v>0</v>
      </c>
      <c r="AG678">
        <v>0</v>
      </c>
    </row>
    <row r="679" spans="1:33">
      <c r="A679" s="73">
        <v>678</v>
      </c>
      <c r="B679" s="73" t="s">
        <v>2597</v>
      </c>
      <c r="C679" s="73" t="s">
        <v>2598</v>
      </c>
      <c r="D679" s="73" t="s">
        <v>981</v>
      </c>
      <c r="E679" s="73" t="s">
        <v>982</v>
      </c>
      <c r="F679">
        <v>1</v>
      </c>
      <c r="G679" s="73"/>
      <c r="H679" s="73"/>
      <c r="I679" s="73"/>
      <c r="J679" s="73"/>
      <c r="K679">
        <v>2</v>
      </c>
      <c r="L679">
        <v>2</v>
      </c>
      <c r="M679">
        <v>0</v>
      </c>
      <c r="N679">
        <v>2</v>
      </c>
      <c r="O679">
        <v>0</v>
      </c>
      <c r="P679">
        <v>0</v>
      </c>
      <c r="Q679">
        <v>0</v>
      </c>
      <c r="R679">
        <v>0</v>
      </c>
      <c r="S679">
        <v>0</v>
      </c>
      <c r="T679">
        <v>0</v>
      </c>
      <c r="U679">
        <v>0</v>
      </c>
      <c r="V679">
        <v>0</v>
      </c>
      <c r="W679">
        <v>0</v>
      </c>
      <c r="X679">
        <v>0</v>
      </c>
      <c r="Y679">
        <v>2</v>
      </c>
      <c r="Z679">
        <v>0</v>
      </c>
      <c r="AA679">
        <v>0</v>
      </c>
      <c r="AB679">
        <v>0</v>
      </c>
      <c r="AC679">
        <v>0</v>
      </c>
      <c r="AD679">
        <v>0</v>
      </c>
      <c r="AE679">
        <v>0</v>
      </c>
      <c r="AF679">
        <v>0</v>
      </c>
      <c r="AG679">
        <v>0</v>
      </c>
    </row>
    <row r="680" spans="1:33">
      <c r="A680" s="73">
        <v>679</v>
      </c>
      <c r="B680" s="73" t="s">
        <v>2599</v>
      </c>
      <c r="C680" s="73" t="s">
        <v>2600</v>
      </c>
      <c r="D680" s="73" t="s">
        <v>981</v>
      </c>
      <c r="E680" s="73" t="s">
        <v>982</v>
      </c>
      <c r="F680">
        <v>1</v>
      </c>
      <c r="G680" s="73"/>
      <c r="H680" s="73"/>
      <c r="I680" s="73" t="s">
        <v>1699</v>
      </c>
      <c r="J680" s="73"/>
      <c r="K680">
        <v>280</v>
      </c>
      <c r="L680">
        <v>280</v>
      </c>
      <c r="M680">
        <v>0</v>
      </c>
      <c r="N680">
        <v>280</v>
      </c>
      <c r="O680">
        <v>0</v>
      </c>
      <c r="P680">
        <v>0</v>
      </c>
      <c r="Q680">
        <v>0</v>
      </c>
      <c r="R680">
        <v>0</v>
      </c>
      <c r="S680">
        <v>0</v>
      </c>
      <c r="T680">
        <v>0</v>
      </c>
      <c r="U680">
        <v>0</v>
      </c>
      <c r="V680">
        <v>0</v>
      </c>
      <c r="W680">
        <v>-2</v>
      </c>
      <c r="X680">
        <v>306</v>
      </c>
      <c r="Y680">
        <v>280</v>
      </c>
      <c r="Z680">
        <v>0</v>
      </c>
      <c r="AA680">
        <v>0</v>
      </c>
      <c r="AB680">
        <v>0</v>
      </c>
      <c r="AC680">
        <v>0</v>
      </c>
      <c r="AD680">
        <v>0</v>
      </c>
      <c r="AE680">
        <v>0</v>
      </c>
      <c r="AF680">
        <v>0</v>
      </c>
      <c r="AG680">
        <v>0</v>
      </c>
    </row>
    <row r="681" spans="1:33">
      <c r="A681" s="73">
        <v>680</v>
      </c>
      <c r="B681" s="73" t="s">
        <v>1291</v>
      </c>
      <c r="C681" s="73" t="s">
        <v>1292</v>
      </c>
      <c r="D681" s="73" t="s">
        <v>990</v>
      </c>
      <c r="E681" s="73" t="s">
        <v>985</v>
      </c>
      <c r="F681">
        <v>12</v>
      </c>
      <c r="G681" s="73" t="s">
        <v>1706</v>
      </c>
      <c r="H681" s="73" t="s">
        <v>2601</v>
      </c>
      <c r="I681" s="73" t="s">
        <v>1699</v>
      </c>
      <c r="J681" s="73" t="s">
        <v>1545</v>
      </c>
      <c r="K681">
        <v>339</v>
      </c>
      <c r="L681">
        <v>337</v>
      </c>
      <c r="M681">
        <v>0</v>
      </c>
      <c r="N681">
        <v>337</v>
      </c>
      <c r="O681">
        <v>32</v>
      </c>
      <c r="P681">
        <v>72</v>
      </c>
      <c r="Q681">
        <v>21.75</v>
      </c>
      <c r="R681">
        <v>30000</v>
      </c>
      <c r="S681">
        <v>60000</v>
      </c>
      <c r="T681">
        <v>24000</v>
      </c>
      <c r="U681">
        <v>25500</v>
      </c>
      <c r="V681">
        <v>35000</v>
      </c>
      <c r="W681">
        <v>0</v>
      </c>
      <c r="X681">
        <v>600</v>
      </c>
      <c r="Y681">
        <v>337</v>
      </c>
      <c r="Z681">
        <v>0</v>
      </c>
      <c r="AA681">
        <v>0</v>
      </c>
      <c r="AB681">
        <v>0</v>
      </c>
      <c r="AC681">
        <v>0</v>
      </c>
      <c r="AD681">
        <v>0</v>
      </c>
      <c r="AE681">
        <v>0</v>
      </c>
      <c r="AF681">
        <v>2</v>
      </c>
      <c r="AG681">
        <v>0</v>
      </c>
    </row>
    <row r="682" spans="1:33">
      <c r="A682" s="73">
        <v>681</v>
      </c>
      <c r="B682" s="73" t="s">
        <v>1293</v>
      </c>
      <c r="C682" s="73" t="s">
        <v>1294</v>
      </c>
      <c r="D682" s="73" t="s">
        <v>990</v>
      </c>
      <c r="E682" s="73" t="s">
        <v>985</v>
      </c>
      <c r="F682">
        <v>12</v>
      </c>
      <c r="G682" s="73" t="s">
        <v>1683</v>
      </c>
      <c r="H682" s="73" t="s">
        <v>1698</v>
      </c>
      <c r="I682" s="73" t="s">
        <v>1699</v>
      </c>
      <c r="J682" s="73" t="s">
        <v>1546</v>
      </c>
      <c r="K682">
        <v>69</v>
      </c>
      <c r="L682">
        <v>67</v>
      </c>
      <c r="M682">
        <v>0</v>
      </c>
      <c r="N682">
        <v>67</v>
      </c>
      <c r="O682">
        <v>2</v>
      </c>
      <c r="P682">
        <v>7.3333333329999997</v>
      </c>
      <c r="Q682">
        <v>6.4166666660000002</v>
      </c>
      <c r="R682">
        <v>109000</v>
      </c>
      <c r="S682">
        <v>240000</v>
      </c>
      <c r="T682">
        <v>0</v>
      </c>
      <c r="U682">
        <v>98000</v>
      </c>
      <c r="V682">
        <v>120000</v>
      </c>
      <c r="W682">
        <v>0</v>
      </c>
      <c r="X682">
        <v>0</v>
      </c>
      <c r="Y682">
        <v>67</v>
      </c>
      <c r="Z682">
        <v>0</v>
      </c>
      <c r="AA682">
        <v>0</v>
      </c>
      <c r="AB682">
        <v>0</v>
      </c>
      <c r="AC682">
        <v>0</v>
      </c>
      <c r="AD682">
        <v>0</v>
      </c>
      <c r="AE682">
        <v>0</v>
      </c>
      <c r="AF682">
        <v>2</v>
      </c>
      <c r="AG682">
        <v>0</v>
      </c>
    </row>
    <row r="683" spans="1:33">
      <c r="A683" s="73">
        <v>682</v>
      </c>
      <c r="B683" s="73" t="s">
        <v>2602</v>
      </c>
      <c r="C683" s="73" t="s">
        <v>1295</v>
      </c>
      <c r="D683" s="73" t="s">
        <v>990</v>
      </c>
      <c r="E683" s="73" t="s">
        <v>985</v>
      </c>
      <c r="F683">
        <v>12</v>
      </c>
      <c r="G683" s="73" t="s">
        <v>1705</v>
      </c>
      <c r="H683" s="73" t="s">
        <v>1698</v>
      </c>
      <c r="I683" s="73" t="s">
        <v>1699</v>
      </c>
      <c r="J683" s="73" t="s">
        <v>1547</v>
      </c>
      <c r="K683">
        <v>91</v>
      </c>
      <c r="L683">
        <v>91</v>
      </c>
      <c r="M683">
        <v>0</v>
      </c>
      <c r="N683">
        <v>91</v>
      </c>
      <c r="O683">
        <v>34</v>
      </c>
      <c r="P683">
        <v>29.666666666000001</v>
      </c>
      <c r="Q683">
        <v>7.4166666660000002</v>
      </c>
      <c r="R683">
        <v>45000</v>
      </c>
      <c r="S683">
        <v>104000</v>
      </c>
      <c r="T683">
        <v>36000</v>
      </c>
      <c r="U683">
        <v>38300</v>
      </c>
      <c r="V683">
        <v>52000</v>
      </c>
      <c r="W683">
        <v>0</v>
      </c>
      <c r="X683">
        <v>0</v>
      </c>
      <c r="Y683">
        <v>91</v>
      </c>
      <c r="Z683">
        <v>0</v>
      </c>
      <c r="AA683">
        <v>0</v>
      </c>
      <c r="AB683">
        <v>0</v>
      </c>
      <c r="AC683">
        <v>0</v>
      </c>
      <c r="AD683">
        <v>0</v>
      </c>
      <c r="AE683">
        <v>0</v>
      </c>
      <c r="AF683">
        <v>0</v>
      </c>
      <c r="AG683">
        <v>0</v>
      </c>
    </row>
    <row r="684" spans="1:33">
      <c r="A684" s="73">
        <v>683</v>
      </c>
      <c r="B684" s="73" t="s">
        <v>2603</v>
      </c>
      <c r="C684" s="73" t="s">
        <v>2604</v>
      </c>
      <c r="D684" s="73" t="s">
        <v>1920</v>
      </c>
      <c r="E684" s="73" t="s">
        <v>985</v>
      </c>
      <c r="F684">
        <v>6</v>
      </c>
      <c r="G684" s="73"/>
      <c r="H684" s="73"/>
      <c r="I684" s="73"/>
      <c r="J684" s="73" t="s">
        <v>2605</v>
      </c>
      <c r="K684">
        <v>1</v>
      </c>
      <c r="L684">
        <v>0</v>
      </c>
      <c r="M684">
        <v>0</v>
      </c>
      <c r="N684">
        <v>0</v>
      </c>
      <c r="O684">
        <v>0</v>
      </c>
      <c r="P684">
        <v>0</v>
      </c>
      <c r="Q684">
        <v>0</v>
      </c>
      <c r="R684">
        <v>1683000</v>
      </c>
      <c r="S684">
        <v>3165000</v>
      </c>
      <c r="T684">
        <v>0</v>
      </c>
      <c r="U684">
        <v>0</v>
      </c>
      <c r="V684">
        <v>1330000</v>
      </c>
      <c r="W684">
        <v>0</v>
      </c>
      <c r="X684">
        <v>0</v>
      </c>
      <c r="Y684">
        <v>0</v>
      </c>
      <c r="Z684">
        <v>0</v>
      </c>
      <c r="AA684">
        <v>0</v>
      </c>
      <c r="AB684">
        <v>1</v>
      </c>
      <c r="AC684">
        <v>0</v>
      </c>
      <c r="AD684">
        <v>0</v>
      </c>
      <c r="AE684">
        <v>0</v>
      </c>
      <c r="AF684">
        <v>0</v>
      </c>
      <c r="AG684">
        <v>0</v>
      </c>
    </row>
    <row r="685" spans="1:33">
      <c r="A685" s="73">
        <v>684</v>
      </c>
      <c r="B685" s="73" t="s">
        <v>1296</v>
      </c>
      <c r="C685" s="73" t="s">
        <v>1297</v>
      </c>
      <c r="D685" s="73" t="s">
        <v>990</v>
      </c>
      <c r="E685" s="73" t="s">
        <v>985</v>
      </c>
      <c r="F685">
        <v>12</v>
      </c>
      <c r="G685" s="73" t="s">
        <v>1714</v>
      </c>
      <c r="H685" s="73" t="s">
        <v>1715</v>
      </c>
      <c r="I685" s="73" t="s">
        <v>1670</v>
      </c>
      <c r="J685" s="73" t="s">
        <v>1548</v>
      </c>
      <c r="K685">
        <v>1</v>
      </c>
      <c r="L685">
        <v>0</v>
      </c>
      <c r="M685">
        <v>0</v>
      </c>
      <c r="N685">
        <v>0</v>
      </c>
      <c r="O685">
        <v>0</v>
      </c>
      <c r="P685">
        <v>0.33333333300000001</v>
      </c>
      <c r="Q685">
        <v>0.5</v>
      </c>
      <c r="R685">
        <v>64000</v>
      </c>
      <c r="S685">
        <v>140000</v>
      </c>
      <c r="T685">
        <v>51200</v>
      </c>
      <c r="U685">
        <v>54400</v>
      </c>
      <c r="V685">
        <v>70000</v>
      </c>
      <c r="W685">
        <v>0</v>
      </c>
      <c r="X685">
        <v>0</v>
      </c>
      <c r="Y685">
        <v>0</v>
      </c>
      <c r="Z685">
        <v>1</v>
      </c>
      <c r="AA685">
        <v>0</v>
      </c>
      <c r="AB685">
        <v>0</v>
      </c>
      <c r="AC685">
        <v>0</v>
      </c>
      <c r="AD685">
        <v>0</v>
      </c>
      <c r="AE685">
        <v>0</v>
      </c>
      <c r="AF685">
        <v>0</v>
      </c>
      <c r="AG685">
        <v>0</v>
      </c>
    </row>
    <row r="686" spans="1:33">
      <c r="A686" s="73">
        <v>685</v>
      </c>
      <c r="B686" s="73" t="s">
        <v>1298</v>
      </c>
      <c r="C686" s="73" t="s">
        <v>1299</v>
      </c>
      <c r="D686" s="73" t="s">
        <v>990</v>
      </c>
      <c r="E686" s="73" t="s">
        <v>985</v>
      </c>
      <c r="F686">
        <v>12</v>
      </c>
      <c r="G686" s="73" t="s">
        <v>1683</v>
      </c>
      <c r="H686" s="73" t="s">
        <v>1684</v>
      </c>
      <c r="I686" s="73" t="s">
        <v>1670</v>
      </c>
      <c r="J686" s="73" t="s">
        <v>1549</v>
      </c>
      <c r="K686">
        <v>3</v>
      </c>
      <c r="L686">
        <v>-27</v>
      </c>
      <c r="M686">
        <v>0</v>
      </c>
      <c r="N686">
        <v>-27</v>
      </c>
      <c r="O686">
        <v>24</v>
      </c>
      <c r="P686">
        <v>15.333333333000001</v>
      </c>
      <c r="Q686">
        <v>6.5</v>
      </c>
      <c r="R686">
        <v>62000</v>
      </c>
      <c r="S686">
        <v>136000</v>
      </c>
      <c r="T686">
        <v>49600</v>
      </c>
      <c r="U686">
        <v>52700</v>
      </c>
      <c r="V686">
        <v>68000</v>
      </c>
      <c r="W686">
        <v>0</v>
      </c>
      <c r="X686">
        <v>0</v>
      </c>
      <c r="Y686">
        <v>-27</v>
      </c>
      <c r="Z686">
        <v>0</v>
      </c>
      <c r="AA686">
        <v>0</v>
      </c>
      <c r="AB686">
        <v>0</v>
      </c>
      <c r="AC686">
        <v>30</v>
      </c>
      <c r="AD686">
        <v>0</v>
      </c>
      <c r="AE686">
        <v>0</v>
      </c>
      <c r="AF686">
        <v>0</v>
      </c>
      <c r="AG686">
        <v>0</v>
      </c>
    </row>
    <row r="687" spans="1:33">
      <c r="A687" s="73">
        <v>686</v>
      </c>
      <c r="B687" s="73" t="s">
        <v>2606</v>
      </c>
      <c r="C687" s="73" t="s">
        <v>1299</v>
      </c>
      <c r="D687" s="73" t="s">
        <v>990</v>
      </c>
      <c r="E687" s="73" t="s">
        <v>985</v>
      </c>
      <c r="F687">
        <v>12</v>
      </c>
      <c r="G687" s="73" t="s">
        <v>1705</v>
      </c>
      <c r="H687" s="73" t="s">
        <v>2607</v>
      </c>
      <c r="I687" s="73" t="s">
        <v>1670</v>
      </c>
      <c r="J687" s="73" t="s">
        <v>1549</v>
      </c>
      <c r="K687">
        <v>360</v>
      </c>
      <c r="L687">
        <v>360</v>
      </c>
      <c r="M687">
        <v>0</v>
      </c>
      <c r="N687">
        <v>360</v>
      </c>
      <c r="O687">
        <v>0</v>
      </c>
      <c r="P687">
        <v>0</v>
      </c>
      <c r="Q687">
        <v>0</v>
      </c>
      <c r="R687">
        <v>82000</v>
      </c>
      <c r="S687">
        <v>180000</v>
      </c>
      <c r="T687">
        <v>57400</v>
      </c>
      <c r="U687">
        <v>69700</v>
      </c>
      <c r="V687">
        <v>90000</v>
      </c>
      <c r="W687">
        <v>0</v>
      </c>
      <c r="X687">
        <v>0</v>
      </c>
      <c r="Y687">
        <v>360</v>
      </c>
      <c r="Z687">
        <v>0</v>
      </c>
      <c r="AA687">
        <v>0</v>
      </c>
      <c r="AB687">
        <v>0</v>
      </c>
      <c r="AC687">
        <v>0</v>
      </c>
      <c r="AD687">
        <v>0</v>
      </c>
      <c r="AE687">
        <v>0</v>
      </c>
      <c r="AF687">
        <v>0</v>
      </c>
      <c r="AG687">
        <v>0</v>
      </c>
    </row>
    <row r="688" spans="1:33">
      <c r="A688" s="73">
        <v>687</v>
      </c>
      <c r="B688" s="73" t="s">
        <v>2608</v>
      </c>
      <c r="C688" s="73" t="s">
        <v>2609</v>
      </c>
      <c r="D688" s="73" t="s">
        <v>990</v>
      </c>
      <c r="E688" s="73" t="s">
        <v>985</v>
      </c>
      <c r="F688">
        <v>6</v>
      </c>
      <c r="G688" s="73" t="s">
        <v>1714</v>
      </c>
      <c r="H688" s="73" t="s">
        <v>1687</v>
      </c>
      <c r="I688" s="73" t="s">
        <v>1670</v>
      </c>
      <c r="J688" s="73" t="s">
        <v>2610</v>
      </c>
      <c r="K688">
        <v>107</v>
      </c>
      <c r="L688">
        <v>107</v>
      </c>
      <c r="M688">
        <v>0</v>
      </c>
      <c r="N688">
        <v>107</v>
      </c>
      <c r="O688">
        <v>1</v>
      </c>
      <c r="P688">
        <v>0.33333333300000001</v>
      </c>
      <c r="Q688">
        <v>0.58333333300000001</v>
      </c>
      <c r="R688">
        <v>140000</v>
      </c>
      <c r="S688">
        <v>300000</v>
      </c>
      <c r="T688">
        <v>98000</v>
      </c>
      <c r="U688">
        <v>126000</v>
      </c>
      <c r="V688">
        <v>135000</v>
      </c>
      <c r="W688">
        <v>0</v>
      </c>
      <c r="X688">
        <v>0</v>
      </c>
      <c r="Y688">
        <v>107</v>
      </c>
      <c r="Z688">
        <v>0</v>
      </c>
      <c r="AA688">
        <v>0</v>
      </c>
      <c r="AB688">
        <v>0</v>
      </c>
      <c r="AC688">
        <v>0</v>
      </c>
      <c r="AD688">
        <v>0</v>
      </c>
      <c r="AE688">
        <v>0</v>
      </c>
      <c r="AF688">
        <v>0</v>
      </c>
      <c r="AG688">
        <v>0</v>
      </c>
    </row>
    <row r="689" spans="1:33">
      <c r="A689" s="73">
        <v>688</v>
      </c>
      <c r="B689" s="73" t="s">
        <v>2611</v>
      </c>
      <c r="C689" s="73" t="s">
        <v>2612</v>
      </c>
      <c r="D689" s="73" t="s">
        <v>990</v>
      </c>
      <c r="E689" s="73" t="s">
        <v>985</v>
      </c>
      <c r="F689">
        <v>12</v>
      </c>
      <c r="G689" s="73" t="s">
        <v>1668</v>
      </c>
      <c r="H689" s="73" t="s">
        <v>1684</v>
      </c>
      <c r="I689" s="73" t="s">
        <v>1670</v>
      </c>
      <c r="J689" s="73" t="s">
        <v>2613</v>
      </c>
      <c r="K689">
        <v>128</v>
      </c>
      <c r="L689">
        <v>124</v>
      </c>
      <c r="M689">
        <v>0</v>
      </c>
      <c r="N689">
        <v>124</v>
      </c>
      <c r="O689">
        <v>2</v>
      </c>
      <c r="P689">
        <v>7.6666666660000002</v>
      </c>
      <c r="Q689">
        <v>4.3333333329999997</v>
      </c>
      <c r="R689">
        <v>108000</v>
      </c>
      <c r="S689">
        <v>238000</v>
      </c>
      <c r="T689">
        <v>75600</v>
      </c>
      <c r="U689">
        <v>97000</v>
      </c>
      <c r="V689">
        <v>119000</v>
      </c>
      <c r="W689">
        <v>0</v>
      </c>
      <c r="X689">
        <v>0</v>
      </c>
      <c r="Y689">
        <v>124</v>
      </c>
      <c r="Z689">
        <v>2</v>
      </c>
      <c r="AA689">
        <v>0</v>
      </c>
      <c r="AB689">
        <v>0</v>
      </c>
      <c r="AC689">
        <v>0</v>
      </c>
      <c r="AD689">
        <v>0</v>
      </c>
      <c r="AE689">
        <v>0</v>
      </c>
      <c r="AF689">
        <v>2</v>
      </c>
      <c r="AG689">
        <v>0</v>
      </c>
    </row>
    <row r="690" spans="1:33">
      <c r="A690" s="73">
        <v>689</v>
      </c>
      <c r="B690" s="73" t="s">
        <v>2614</v>
      </c>
      <c r="C690" s="73" t="s">
        <v>2615</v>
      </c>
      <c r="D690" s="73" t="s">
        <v>990</v>
      </c>
      <c r="E690" s="73" t="s">
        <v>985</v>
      </c>
      <c r="F690">
        <v>6</v>
      </c>
      <c r="G690" s="73" t="s">
        <v>1735</v>
      </c>
      <c r="H690" s="73" t="s">
        <v>2616</v>
      </c>
      <c r="I690" s="73" t="s">
        <v>1670</v>
      </c>
      <c r="J690" s="73" t="s">
        <v>2617</v>
      </c>
      <c r="K690">
        <v>20</v>
      </c>
      <c r="L690">
        <v>20</v>
      </c>
      <c r="M690">
        <v>0</v>
      </c>
      <c r="N690">
        <v>20</v>
      </c>
      <c r="O690">
        <v>3</v>
      </c>
      <c r="P690">
        <v>3</v>
      </c>
      <c r="Q690">
        <v>2.0833333330000001</v>
      </c>
      <c r="R690">
        <v>170000</v>
      </c>
      <c r="S690">
        <v>374000</v>
      </c>
      <c r="T690">
        <v>113000</v>
      </c>
      <c r="U690">
        <v>153000</v>
      </c>
      <c r="V690">
        <v>150000</v>
      </c>
      <c r="W690">
        <v>0</v>
      </c>
      <c r="X690">
        <v>0</v>
      </c>
      <c r="Y690">
        <v>20</v>
      </c>
      <c r="Z690">
        <v>0</v>
      </c>
      <c r="AA690">
        <v>0</v>
      </c>
      <c r="AB690">
        <v>0</v>
      </c>
      <c r="AC690">
        <v>0</v>
      </c>
      <c r="AD690">
        <v>0</v>
      </c>
      <c r="AE690">
        <v>0</v>
      </c>
      <c r="AF690">
        <v>0</v>
      </c>
      <c r="AG690">
        <v>0</v>
      </c>
    </row>
    <row r="691" spans="1:33">
      <c r="A691" s="73">
        <v>690</v>
      </c>
      <c r="B691" s="73" t="s">
        <v>2618</v>
      </c>
      <c r="C691" s="73" t="s">
        <v>2619</v>
      </c>
      <c r="D691" s="73" t="s">
        <v>990</v>
      </c>
      <c r="E691" s="73" t="s">
        <v>985</v>
      </c>
      <c r="F691">
        <v>12</v>
      </c>
      <c r="G691" s="73" t="s">
        <v>1668</v>
      </c>
      <c r="H691" s="73" t="s">
        <v>1715</v>
      </c>
      <c r="I691" s="73" t="s">
        <v>1670</v>
      </c>
      <c r="J691" s="73" t="s">
        <v>2620</v>
      </c>
      <c r="K691">
        <v>312</v>
      </c>
      <c r="L691">
        <v>0</v>
      </c>
      <c r="M691">
        <v>0</v>
      </c>
      <c r="N691">
        <v>0</v>
      </c>
      <c r="O691">
        <v>4</v>
      </c>
      <c r="P691">
        <v>4</v>
      </c>
      <c r="Q691">
        <v>1</v>
      </c>
      <c r="R691">
        <v>54000</v>
      </c>
      <c r="S691">
        <v>120000</v>
      </c>
      <c r="T691">
        <v>13500</v>
      </c>
      <c r="U691">
        <v>45900</v>
      </c>
      <c r="V691">
        <v>18000</v>
      </c>
      <c r="W691">
        <v>0</v>
      </c>
      <c r="X691">
        <v>0</v>
      </c>
      <c r="Y691">
        <v>0</v>
      </c>
      <c r="Z691">
        <v>1</v>
      </c>
      <c r="AA691">
        <v>0</v>
      </c>
      <c r="AB691">
        <v>0</v>
      </c>
      <c r="AC691">
        <v>0</v>
      </c>
      <c r="AD691">
        <v>311</v>
      </c>
      <c r="AE691">
        <v>0</v>
      </c>
      <c r="AF691">
        <v>0</v>
      </c>
      <c r="AG691">
        <v>0</v>
      </c>
    </row>
    <row r="692" spans="1:33">
      <c r="A692" s="73">
        <v>691</v>
      </c>
      <c r="B692" s="73" t="s">
        <v>1300</v>
      </c>
      <c r="C692" s="73" t="s">
        <v>1301</v>
      </c>
      <c r="D692" s="73" t="s">
        <v>990</v>
      </c>
      <c r="E692" s="73" t="s">
        <v>985</v>
      </c>
      <c r="F692">
        <v>12</v>
      </c>
      <c r="G692" s="73" t="s">
        <v>1668</v>
      </c>
      <c r="H692" s="73" t="s">
        <v>2133</v>
      </c>
      <c r="I692" s="73" t="s">
        <v>1670</v>
      </c>
      <c r="J692" s="73" t="s">
        <v>1550</v>
      </c>
      <c r="K692">
        <v>221</v>
      </c>
      <c r="L692">
        <v>220</v>
      </c>
      <c r="M692">
        <v>0</v>
      </c>
      <c r="N692">
        <v>220</v>
      </c>
      <c r="O692">
        <v>3</v>
      </c>
      <c r="P692">
        <v>2.3333333330000001</v>
      </c>
      <c r="Q692">
        <v>0.83333333300000001</v>
      </c>
      <c r="R692">
        <v>45000</v>
      </c>
      <c r="S692">
        <v>100000</v>
      </c>
      <c r="T692">
        <v>27000</v>
      </c>
      <c r="U692">
        <v>38300</v>
      </c>
      <c r="V692">
        <v>35000</v>
      </c>
      <c r="W692">
        <v>0</v>
      </c>
      <c r="X692">
        <v>0</v>
      </c>
      <c r="Y692">
        <v>220</v>
      </c>
      <c r="Z692">
        <v>1</v>
      </c>
      <c r="AA692">
        <v>0</v>
      </c>
      <c r="AB692">
        <v>0</v>
      </c>
      <c r="AC692">
        <v>0</v>
      </c>
      <c r="AD692">
        <v>0</v>
      </c>
      <c r="AE692">
        <v>0</v>
      </c>
      <c r="AF692">
        <v>0</v>
      </c>
      <c r="AG692">
        <v>0</v>
      </c>
    </row>
    <row r="693" spans="1:33">
      <c r="A693" s="73">
        <v>692</v>
      </c>
      <c r="B693" s="73" t="s">
        <v>2621</v>
      </c>
      <c r="C693" s="73" t="s">
        <v>2622</v>
      </c>
      <c r="D693" s="73" t="s">
        <v>990</v>
      </c>
      <c r="E693" s="73" t="s">
        <v>985</v>
      </c>
      <c r="F693">
        <v>12</v>
      </c>
      <c r="G693" s="73" t="s">
        <v>1674</v>
      </c>
      <c r="H693" s="73" t="s">
        <v>2133</v>
      </c>
      <c r="I693" s="73" t="s">
        <v>1670</v>
      </c>
      <c r="J693" s="73" t="s">
        <v>2623</v>
      </c>
      <c r="K693">
        <v>246</v>
      </c>
      <c r="L693">
        <v>243</v>
      </c>
      <c r="M693">
        <v>12</v>
      </c>
      <c r="N693">
        <v>231</v>
      </c>
      <c r="O693">
        <v>20</v>
      </c>
      <c r="P693">
        <v>10</v>
      </c>
      <c r="Q693">
        <v>14.583333333000001</v>
      </c>
      <c r="R693">
        <v>105000</v>
      </c>
      <c r="S693">
        <v>240000</v>
      </c>
      <c r="T693">
        <v>0</v>
      </c>
      <c r="U693">
        <v>94500</v>
      </c>
      <c r="V693">
        <v>120000</v>
      </c>
      <c r="W693">
        <v>0</v>
      </c>
      <c r="X693">
        <v>0</v>
      </c>
      <c r="Y693">
        <v>243</v>
      </c>
      <c r="Z693">
        <v>1</v>
      </c>
      <c r="AA693">
        <v>0</v>
      </c>
      <c r="AB693">
        <v>0</v>
      </c>
      <c r="AC693">
        <v>0</v>
      </c>
      <c r="AD693">
        <v>0</v>
      </c>
      <c r="AE693">
        <v>0</v>
      </c>
      <c r="AF693">
        <v>2</v>
      </c>
      <c r="AG693">
        <v>0</v>
      </c>
    </row>
    <row r="694" spans="1:33">
      <c r="A694" s="73">
        <v>693</v>
      </c>
      <c r="B694" s="73" t="s">
        <v>2624</v>
      </c>
      <c r="C694" s="73" t="s">
        <v>2625</v>
      </c>
      <c r="D694" s="73" t="s">
        <v>990</v>
      </c>
      <c r="E694" s="73" t="s">
        <v>985</v>
      </c>
      <c r="F694">
        <v>12</v>
      </c>
      <c r="G694" s="73" t="s">
        <v>1674</v>
      </c>
      <c r="H694" s="73" t="s">
        <v>2133</v>
      </c>
      <c r="I694" s="73" t="s">
        <v>1670</v>
      </c>
      <c r="J694" s="73" t="s">
        <v>2626</v>
      </c>
      <c r="K694">
        <v>254</v>
      </c>
      <c r="L694">
        <v>253</v>
      </c>
      <c r="M694">
        <v>0</v>
      </c>
      <c r="N694">
        <v>253</v>
      </c>
      <c r="O694">
        <v>10</v>
      </c>
      <c r="P694">
        <v>6.6666666660000002</v>
      </c>
      <c r="Q694">
        <v>4.4166666660000002</v>
      </c>
      <c r="R694">
        <v>115000</v>
      </c>
      <c r="S694">
        <v>260000</v>
      </c>
      <c r="T694">
        <v>0</v>
      </c>
      <c r="U694">
        <v>103500</v>
      </c>
      <c r="V694">
        <v>130000</v>
      </c>
      <c r="W694">
        <v>0</v>
      </c>
      <c r="X694">
        <v>0</v>
      </c>
      <c r="Y694">
        <v>253</v>
      </c>
      <c r="Z694">
        <v>1</v>
      </c>
      <c r="AA694">
        <v>0</v>
      </c>
      <c r="AB694">
        <v>0</v>
      </c>
      <c r="AC694">
        <v>0</v>
      </c>
      <c r="AD694">
        <v>0</v>
      </c>
      <c r="AE694">
        <v>0</v>
      </c>
      <c r="AF694">
        <v>0</v>
      </c>
      <c r="AG694">
        <v>0</v>
      </c>
    </row>
    <row r="695" spans="1:33">
      <c r="A695" s="73">
        <v>694</v>
      </c>
      <c r="B695" s="73" t="s">
        <v>2627</v>
      </c>
      <c r="C695" s="73" t="s">
        <v>2628</v>
      </c>
      <c r="D695" s="73" t="s">
        <v>990</v>
      </c>
      <c r="E695" s="73" t="s">
        <v>985</v>
      </c>
      <c r="F695">
        <v>12</v>
      </c>
      <c r="G695" s="73" t="s">
        <v>1674</v>
      </c>
      <c r="H695" s="73" t="s">
        <v>2133</v>
      </c>
      <c r="I695" s="73" t="s">
        <v>1670</v>
      </c>
      <c r="J695" s="73" t="s">
        <v>2629</v>
      </c>
      <c r="K695">
        <v>277</v>
      </c>
      <c r="L695">
        <v>277</v>
      </c>
      <c r="M695">
        <v>0</v>
      </c>
      <c r="N695">
        <v>277</v>
      </c>
      <c r="O695">
        <v>8</v>
      </c>
      <c r="P695">
        <v>5.3333333329999997</v>
      </c>
      <c r="Q695">
        <v>3.4166666659999998</v>
      </c>
      <c r="R695">
        <v>135000</v>
      </c>
      <c r="S695">
        <v>300000</v>
      </c>
      <c r="T695">
        <v>81000</v>
      </c>
      <c r="U695">
        <v>121500</v>
      </c>
      <c r="V695">
        <v>108000</v>
      </c>
      <c r="W695">
        <v>0</v>
      </c>
      <c r="X695">
        <v>0</v>
      </c>
      <c r="Y695">
        <v>277</v>
      </c>
      <c r="Z695">
        <v>0</v>
      </c>
      <c r="AA695">
        <v>0</v>
      </c>
      <c r="AB695">
        <v>0</v>
      </c>
      <c r="AC695">
        <v>0</v>
      </c>
      <c r="AD695">
        <v>0</v>
      </c>
      <c r="AE695">
        <v>0</v>
      </c>
      <c r="AF695">
        <v>0</v>
      </c>
      <c r="AG695">
        <v>0</v>
      </c>
    </row>
    <row r="696" spans="1:33">
      <c r="A696" s="73">
        <v>695</v>
      </c>
      <c r="B696" s="73" t="s">
        <v>1302</v>
      </c>
      <c r="C696" s="73" t="s">
        <v>1303</v>
      </c>
      <c r="D696" s="73" t="s">
        <v>990</v>
      </c>
      <c r="E696" s="73" t="s">
        <v>985</v>
      </c>
      <c r="F696">
        <v>12</v>
      </c>
      <c r="G696" s="73" t="s">
        <v>1674</v>
      </c>
      <c r="H696" s="73" t="s">
        <v>2133</v>
      </c>
      <c r="I696" s="73" t="s">
        <v>1670</v>
      </c>
      <c r="J696" s="73" t="s">
        <v>1551</v>
      </c>
      <c r="K696">
        <v>61</v>
      </c>
      <c r="L696">
        <v>61</v>
      </c>
      <c r="M696">
        <v>12</v>
      </c>
      <c r="N696">
        <v>49</v>
      </c>
      <c r="O696">
        <v>10</v>
      </c>
      <c r="P696">
        <v>16</v>
      </c>
      <c r="Q696">
        <v>8.1666666659999994</v>
      </c>
      <c r="R696">
        <v>77000</v>
      </c>
      <c r="S696">
        <v>170000</v>
      </c>
      <c r="T696">
        <v>0</v>
      </c>
      <c r="U696">
        <v>69300</v>
      </c>
      <c r="V696">
        <v>85000</v>
      </c>
      <c r="W696">
        <v>0</v>
      </c>
      <c r="X696">
        <v>0</v>
      </c>
      <c r="Y696">
        <v>61</v>
      </c>
      <c r="Z696">
        <v>0</v>
      </c>
      <c r="AA696">
        <v>0</v>
      </c>
      <c r="AB696">
        <v>0</v>
      </c>
      <c r="AC696">
        <v>0</v>
      </c>
      <c r="AD696">
        <v>0</v>
      </c>
      <c r="AE696">
        <v>0</v>
      </c>
      <c r="AF696">
        <v>0</v>
      </c>
      <c r="AG696">
        <v>0</v>
      </c>
    </row>
    <row r="697" spans="1:33">
      <c r="A697" s="73">
        <v>696</v>
      </c>
      <c r="B697" s="73" t="s">
        <v>2630</v>
      </c>
      <c r="C697" s="73" t="s">
        <v>2631</v>
      </c>
      <c r="D697" s="73" t="s">
        <v>990</v>
      </c>
      <c r="E697" s="73" t="s">
        <v>985</v>
      </c>
      <c r="F697">
        <v>12</v>
      </c>
      <c r="G697" s="73" t="s">
        <v>1674</v>
      </c>
      <c r="H697" s="73" t="s">
        <v>2133</v>
      </c>
      <c r="I697" s="73" t="s">
        <v>1670</v>
      </c>
      <c r="J697" s="73" t="s">
        <v>2632</v>
      </c>
      <c r="K697">
        <v>326</v>
      </c>
      <c r="L697">
        <v>324</v>
      </c>
      <c r="M697">
        <v>0</v>
      </c>
      <c r="N697">
        <v>324</v>
      </c>
      <c r="O697">
        <v>17</v>
      </c>
      <c r="P697">
        <v>13</v>
      </c>
      <c r="Q697">
        <v>5.75</v>
      </c>
      <c r="R697">
        <v>86000</v>
      </c>
      <c r="S697">
        <v>190000</v>
      </c>
      <c r="T697">
        <v>0</v>
      </c>
      <c r="U697">
        <v>77400</v>
      </c>
      <c r="V697">
        <v>95000</v>
      </c>
      <c r="W697">
        <v>0</v>
      </c>
      <c r="X697">
        <v>0</v>
      </c>
      <c r="Y697">
        <v>324</v>
      </c>
      <c r="Z697">
        <v>2</v>
      </c>
      <c r="AA697">
        <v>0</v>
      </c>
      <c r="AB697">
        <v>0</v>
      </c>
      <c r="AC697">
        <v>0</v>
      </c>
      <c r="AD697">
        <v>0</v>
      </c>
      <c r="AE697">
        <v>0</v>
      </c>
      <c r="AF697">
        <v>0</v>
      </c>
      <c r="AG697">
        <v>0</v>
      </c>
    </row>
    <row r="698" spans="1:33">
      <c r="A698" s="73">
        <v>697</v>
      </c>
      <c r="B698" s="73" t="s">
        <v>2633</v>
      </c>
      <c r="C698" s="73" t="s">
        <v>2634</v>
      </c>
      <c r="D698" s="73" t="s">
        <v>990</v>
      </c>
      <c r="E698" s="73" t="s">
        <v>985</v>
      </c>
      <c r="F698">
        <v>6</v>
      </c>
      <c r="G698" s="73" t="s">
        <v>1714</v>
      </c>
      <c r="H698" s="73" t="s">
        <v>2133</v>
      </c>
      <c r="I698" s="73" t="s">
        <v>1670</v>
      </c>
      <c r="J698" s="73" t="s">
        <v>2635</v>
      </c>
      <c r="K698">
        <v>50</v>
      </c>
      <c r="L698">
        <v>50</v>
      </c>
      <c r="M698">
        <v>0</v>
      </c>
      <c r="N698">
        <v>50</v>
      </c>
      <c r="O698">
        <v>12</v>
      </c>
      <c r="P698">
        <v>12</v>
      </c>
      <c r="Q698">
        <v>4.0833333329999997</v>
      </c>
      <c r="R698">
        <v>175000</v>
      </c>
      <c r="S698">
        <v>380000</v>
      </c>
      <c r="T698">
        <v>0</v>
      </c>
      <c r="U698">
        <v>157500</v>
      </c>
      <c r="V698">
        <v>190000</v>
      </c>
      <c r="W698">
        <v>0</v>
      </c>
      <c r="X698">
        <v>0</v>
      </c>
      <c r="Y698">
        <v>50</v>
      </c>
      <c r="Z698">
        <v>0</v>
      </c>
      <c r="AA698">
        <v>0</v>
      </c>
      <c r="AB698">
        <v>0</v>
      </c>
      <c r="AC698">
        <v>0</v>
      </c>
      <c r="AD698">
        <v>0</v>
      </c>
      <c r="AE698">
        <v>0</v>
      </c>
      <c r="AF698">
        <v>0</v>
      </c>
      <c r="AG698">
        <v>0</v>
      </c>
    </row>
    <row r="699" spans="1:33">
      <c r="A699" s="73">
        <v>698</v>
      </c>
      <c r="B699" s="73" t="s">
        <v>2636</v>
      </c>
      <c r="C699" s="73" t="s">
        <v>2637</v>
      </c>
      <c r="D699" s="73" t="s">
        <v>990</v>
      </c>
      <c r="E699" s="73" t="s">
        <v>985</v>
      </c>
      <c r="F699">
        <v>6</v>
      </c>
      <c r="G699" s="73" t="s">
        <v>1674</v>
      </c>
      <c r="H699" s="73" t="s">
        <v>1715</v>
      </c>
      <c r="I699" s="73" t="s">
        <v>1732</v>
      </c>
      <c r="J699" s="73" t="s">
        <v>2638</v>
      </c>
      <c r="K699">
        <v>3</v>
      </c>
      <c r="L699">
        <v>0</v>
      </c>
      <c r="M699">
        <v>0</v>
      </c>
      <c r="N699">
        <v>0</v>
      </c>
      <c r="O699">
        <v>0</v>
      </c>
      <c r="P699">
        <v>0</v>
      </c>
      <c r="Q699">
        <v>0.25</v>
      </c>
      <c r="R699">
        <v>278000</v>
      </c>
      <c r="S699">
        <v>620000</v>
      </c>
      <c r="T699">
        <v>0</v>
      </c>
      <c r="U699">
        <v>250000</v>
      </c>
      <c r="V699">
        <v>310000</v>
      </c>
      <c r="W699">
        <v>0</v>
      </c>
      <c r="X699">
        <v>0</v>
      </c>
      <c r="Y699">
        <v>0</v>
      </c>
      <c r="Z699">
        <v>0</v>
      </c>
      <c r="AA699">
        <v>0</v>
      </c>
      <c r="AB699">
        <v>0</v>
      </c>
      <c r="AC699">
        <v>3</v>
      </c>
      <c r="AD699">
        <v>0</v>
      </c>
      <c r="AE699">
        <v>0</v>
      </c>
      <c r="AF699">
        <v>0</v>
      </c>
      <c r="AG699">
        <v>0</v>
      </c>
    </row>
    <row r="700" spans="1:33">
      <c r="A700" s="73">
        <v>699</v>
      </c>
      <c r="B700" s="73" t="s">
        <v>2639</v>
      </c>
      <c r="C700" s="73" t="s">
        <v>2640</v>
      </c>
      <c r="D700" s="73" t="s">
        <v>990</v>
      </c>
      <c r="E700" s="73" t="s">
        <v>985</v>
      </c>
      <c r="F700">
        <v>12</v>
      </c>
      <c r="G700" s="73" t="s">
        <v>1683</v>
      </c>
      <c r="H700" s="73" t="s">
        <v>1723</v>
      </c>
      <c r="I700" s="73" t="s">
        <v>1732</v>
      </c>
      <c r="J700" s="73" t="s">
        <v>2641</v>
      </c>
      <c r="K700">
        <v>1</v>
      </c>
      <c r="L700">
        <v>1</v>
      </c>
      <c r="M700">
        <v>0</v>
      </c>
      <c r="N700">
        <v>1</v>
      </c>
      <c r="O700">
        <v>0</v>
      </c>
      <c r="P700">
        <v>0</v>
      </c>
      <c r="Q700">
        <v>0</v>
      </c>
      <c r="R700">
        <v>57000</v>
      </c>
      <c r="S700">
        <v>126000</v>
      </c>
      <c r="T700">
        <v>0</v>
      </c>
      <c r="U700">
        <v>48000</v>
      </c>
      <c r="V700">
        <v>63000</v>
      </c>
      <c r="W700">
        <v>0</v>
      </c>
      <c r="X700">
        <v>0</v>
      </c>
      <c r="Y700">
        <v>1</v>
      </c>
      <c r="Z700">
        <v>0</v>
      </c>
      <c r="AA700">
        <v>0</v>
      </c>
      <c r="AB700">
        <v>0</v>
      </c>
      <c r="AC700">
        <v>0</v>
      </c>
      <c r="AD700">
        <v>0</v>
      </c>
      <c r="AE700">
        <v>0</v>
      </c>
      <c r="AF700">
        <v>0</v>
      </c>
      <c r="AG700">
        <v>0</v>
      </c>
    </row>
    <row r="701" spans="1:33">
      <c r="A701" s="73">
        <v>700</v>
      </c>
      <c r="B701" s="73" t="s">
        <v>1304</v>
      </c>
      <c r="C701" s="73" t="s">
        <v>1305</v>
      </c>
      <c r="D701" s="73" t="s">
        <v>990</v>
      </c>
      <c r="E701" s="73" t="s">
        <v>985</v>
      </c>
      <c r="F701">
        <v>6</v>
      </c>
      <c r="G701" s="73" t="s">
        <v>1714</v>
      </c>
      <c r="H701" s="73" t="s">
        <v>1723</v>
      </c>
      <c r="I701" s="73" t="s">
        <v>1732</v>
      </c>
      <c r="J701" s="73" t="s">
        <v>1552</v>
      </c>
      <c r="K701">
        <v>3</v>
      </c>
      <c r="L701">
        <v>3</v>
      </c>
      <c r="M701">
        <v>0</v>
      </c>
      <c r="N701">
        <v>3</v>
      </c>
      <c r="O701">
        <v>0</v>
      </c>
      <c r="P701">
        <v>36.333333332999999</v>
      </c>
      <c r="Q701">
        <v>10.416666665999999</v>
      </c>
      <c r="R701">
        <v>78000</v>
      </c>
      <c r="S701">
        <v>180000</v>
      </c>
      <c r="T701">
        <v>0</v>
      </c>
      <c r="U701">
        <v>66000</v>
      </c>
      <c r="V701">
        <v>90000</v>
      </c>
      <c r="W701">
        <v>0</v>
      </c>
      <c r="X701">
        <v>0</v>
      </c>
      <c r="Y701">
        <v>3</v>
      </c>
      <c r="Z701">
        <v>0</v>
      </c>
      <c r="AA701">
        <v>0</v>
      </c>
      <c r="AB701">
        <v>0</v>
      </c>
      <c r="AC701">
        <v>0</v>
      </c>
      <c r="AD701">
        <v>0</v>
      </c>
      <c r="AE701">
        <v>0</v>
      </c>
      <c r="AF701">
        <v>0</v>
      </c>
      <c r="AG701">
        <v>0</v>
      </c>
    </row>
    <row r="702" spans="1:33">
      <c r="A702" s="73">
        <v>701</v>
      </c>
      <c r="B702" s="73" t="s">
        <v>1306</v>
      </c>
      <c r="C702" s="73" t="s">
        <v>1307</v>
      </c>
      <c r="D702" s="73" t="s">
        <v>990</v>
      </c>
      <c r="E702" s="73" t="s">
        <v>985</v>
      </c>
      <c r="F702">
        <v>6</v>
      </c>
      <c r="G702" s="73" t="s">
        <v>1714</v>
      </c>
      <c r="H702" s="73" t="s">
        <v>1723</v>
      </c>
      <c r="I702" s="73" t="s">
        <v>1732</v>
      </c>
      <c r="J702" s="73" t="s">
        <v>1553</v>
      </c>
      <c r="K702">
        <v>270</v>
      </c>
      <c r="L702">
        <v>265</v>
      </c>
      <c r="M702">
        <v>0</v>
      </c>
      <c r="N702">
        <v>265</v>
      </c>
      <c r="O702">
        <v>19</v>
      </c>
      <c r="P702">
        <v>29.333333332999999</v>
      </c>
      <c r="Q702">
        <v>20.333333332999999</v>
      </c>
      <c r="R702">
        <v>74000</v>
      </c>
      <c r="S702">
        <v>164000</v>
      </c>
      <c r="T702">
        <v>0</v>
      </c>
      <c r="U702">
        <v>63000</v>
      </c>
      <c r="V702">
        <v>82000</v>
      </c>
      <c r="W702">
        <v>0</v>
      </c>
      <c r="X702">
        <v>0</v>
      </c>
      <c r="Y702">
        <v>265</v>
      </c>
      <c r="Z702">
        <v>1</v>
      </c>
      <c r="AA702">
        <v>0</v>
      </c>
      <c r="AB702">
        <v>0</v>
      </c>
      <c r="AC702">
        <v>1</v>
      </c>
      <c r="AD702">
        <v>0</v>
      </c>
      <c r="AE702">
        <v>0</v>
      </c>
      <c r="AF702">
        <v>3</v>
      </c>
      <c r="AG702">
        <v>0</v>
      </c>
    </row>
    <row r="703" spans="1:33">
      <c r="A703" s="73">
        <v>702</v>
      </c>
      <c r="B703" s="73" t="s">
        <v>2642</v>
      </c>
      <c r="C703" s="73" t="s">
        <v>2643</v>
      </c>
      <c r="D703" s="73" t="s">
        <v>990</v>
      </c>
      <c r="E703" s="73" t="s">
        <v>985</v>
      </c>
      <c r="F703">
        <v>6</v>
      </c>
      <c r="G703" s="73" t="s">
        <v>1714</v>
      </c>
      <c r="H703" s="73" t="s">
        <v>1723</v>
      </c>
      <c r="I703" s="73" t="s">
        <v>1732</v>
      </c>
      <c r="J703" s="73" t="s">
        <v>2644</v>
      </c>
      <c r="K703">
        <v>92</v>
      </c>
      <c r="L703">
        <v>32</v>
      </c>
      <c r="M703">
        <v>0</v>
      </c>
      <c r="N703">
        <v>32</v>
      </c>
      <c r="O703">
        <v>48</v>
      </c>
      <c r="P703">
        <v>29.666666666000001</v>
      </c>
      <c r="Q703">
        <v>10.833333333000001</v>
      </c>
      <c r="R703">
        <v>78000</v>
      </c>
      <c r="S703">
        <v>180000</v>
      </c>
      <c r="T703">
        <v>0</v>
      </c>
      <c r="U703">
        <v>66000</v>
      </c>
      <c r="V703">
        <v>90000</v>
      </c>
      <c r="W703">
        <v>0</v>
      </c>
      <c r="X703">
        <v>0</v>
      </c>
      <c r="Y703">
        <v>32</v>
      </c>
      <c r="Z703">
        <v>0</v>
      </c>
      <c r="AA703">
        <v>0</v>
      </c>
      <c r="AB703">
        <v>0</v>
      </c>
      <c r="AC703">
        <v>0</v>
      </c>
      <c r="AD703">
        <v>60</v>
      </c>
      <c r="AE703">
        <v>0</v>
      </c>
      <c r="AF703">
        <v>0</v>
      </c>
      <c r="AG703">
        <v>0</v>
      </c>
    </row>
    <row r="704" spans="1:33">
      <c r="A704" s="73">
        <v>703</v>
      </c>
      <c r="B704" s="73" t="s">
        <v>1308</v>
      </c>
      <c r="C704" s="73" t="s">
        <v>1309</v>
      </c>
      <c r="D704" s="73" t="s">
        <v>990</v>
      </c>
      <c r="E704" s="73" t="s">
        <v>985</v>
      </c>
      <c r="F704">
        <v>6</v>
      </c>
      <c r="G704" s="73" t="s">
        <v>1668</v>
      </c>
      <c r="H704" s="73" t="s">
        <v>1723</v>
      </c>
      <c r="I704" s="73" t="s">
        <v>1732</v>
      </c>
      <c r="J704" s="73" t="s">
        <v>1554</v>
      </c>
      <c r="K704">
        <v>9</v>
      </c>
      <c r="L704">
        <v>0</v>
      </c>
      <c r="M704">
        <v>0</v>
      </c>
      <c r="N704">
        <v>0</v>
      </c>
      <c r="O704">
        <v>19</v>
      </c>
      <c r="P704">
        <v>31.666666666000001</v>
      </c>
      <c r="Q704">
        <v>14.75</v>
      </c>
      <c r="R704">
        <v>84000</v>
      </c>
      <c r="S704">
        <v>186000</v>
      </c>
      <c r="T704">
        <v>52100</v>
      </c>
      <c r="U704">
        <v>71400</v>
      </c>
      <c r="V704">
        <v>70000</v>
      </c>
      <c r="W704">
        <v>0</v>
      </c>
      <c r="X704">
        <v>0</v>
      </c>
      <c r="Y704">
        <v>0</v>
      </c>
      <c r="Z704">
        <v>0</v>
      </c>
      <c r="AA704">
        <v>0</v>
      </c>
      <c r="AB704">
        <v>0</v>
      </c>
      <c r="AC704">
        <v>0</v>
      </c>
      <c r="AD704">
        <v>9</v>
      </c>
      <c r="AE704">
        <v>0</v>
      </c>
      <c r="AF704">
        <v>0</v>
      </c>
      <c r="AG704">
        <v>0</v>
      </c>
    </row>
    <row r="705" spans="1:33">
      <c r="A705" s="73">
        <v>704</v>
      </c>
      <c r="B705" s="73" t="s">
        <v>1310</v>
      </c>
      <c r="C705" s="73" t="s">
        <v>1311</v>
      </c>
      <c r="D705" s="73" t="s">
        <v>990</v>
      </c>
      <c r="E705" s="73" t="s">
        <v>985</v>
      </c>
      <c r="F705">
        <v>6</v>
      </c>
      <c r="G705" s="73" t="s">
        <v>1689</v>
      </c>
      <c r="H705" s="73" t="s">
        <v>1723</v>
      </c>
      <c r="I705" s="73" t="s">
        <v>1732</v>
      </c>
      <c r="J705" s="73" t="s">
        <v>1555</v>
      </c>
      <c r="K705">
        <v>8</v>
      </c>
      <c r="L705">
        <v>6</v>
      </c>
      <c r="M705">
        <v>6</v>
      </c>
      <c r="N705">
        <v>0</v>
      </c>
      <c r="O705">
        <v>0</v>
      </c>
      <c r="P705">
        <v>0</v>
      </c>
      <c r="Q705">
        <v>21.333333332999999</v>
      </c>
      <c r="R705">
        <v>115000</v>
      </c>
      <c r="S705">
        <v>260000</v>
      </c>
      <c r="T705">
        <v>0</v>
      </c>
      <c r="U705">
        <v>104000</v>
      </c>
      <c r="V705">
        <v>130000</v>
      </c>
      <c r="W705">
        <v>0</v>
      </c>
      <c r="X705">
        <v>0</v>
      </c>
      <c r="Y705">
        <v>6</v>
      </c>
      <c r="Z705">
        <v>0</v>
      </c>
      <c r="AA705">
        <v>0</v>
      </c>
      <c r="AB705">
        <v>0</v>
      </c>
      <c r="AC705">
        <v>2</v>
      </c>
      <c r="AD705">
        <v>0</v>
      </c>
      <c r="AE705">
        <v>0</v>
      </c>
      <c r="AF705">
        <v>0</v>
      </c>
      <c r="AG705">
        <v>0</v>
      </c>
    </row>
    <row r="706" spans="1:33">
      <c r="A706" s="73">
        <v>705</v>
      </c>
      <c r="B706" s="73" t="s">
        <v>2645</v>
      </c>
      <c r="C706" s="73" t="s">
        <v>2646</v>
      </c>
      <c r="D706" s="73" t="s">
        <v>990</v>
      </c>
      <c r="E706" s="73" t="s">
        <v>985</v>
      </c>
      <c r="F706">
        <v>6</v>
      </c>
      <c r="G706" s="73" t="s">
        <v>1668</v>
      </c>
      <c r="H706" s="73" t="s">
        <v>1715</v>
      </c>
      <c r="I706" s="73" t="s">
        <v>1732</v>
      </c>
      <c r="J706" s="73" t="s">
        <v>2647</v>
      </c>
      <c r="K706">
        <v>1</v>
      </c>
      <c r="L706">
        <v>0</v>
      </c>
      <c r="M706">
        <v>0</v>
      </c>
      <c r="N706">
        <v>0</v>
      </c>
      <c r="O706">
        <v>0</v>
      </c>
      <c r="P706">
        <v>0</v>
      </c>
      <c r="Q706">
        <v>3.25</v>
      </c>
      <c r="R706">
        <v>216000</v>
      </c>
      <c r="S706">
        <v>480000</v>
      </c>
      <c r="T706">
        <v>162000</v>
      </c>
      <c r="U706">
        <v>194400</v>
      </c>
      <c r="V706">
        <v>240000</v>
      </c>
      <c r="W706">
        <v>0</v>
      </c>
      <c r="X706">
        <v>0</v>
      </c>
      <c r="Y706">
        <v>0</v>
      </c>
      <c r="Z706">
        <v>1</v>
      </c>
      <c r="AA706">
        <v>0</v>
      </c>
      <c r="AB706">
        <v>0</v>
      </c>
      <c r="AC706">
        <v>0</v>
      </c>
      <c r="AD706">
        <v>0</v>
      </c>
      <c r="AE706">
        <v>0</v>
      </c>
      <c r="AF706">
        <v>0</v>
      </c>
      <c r="AG706">
        <v>0</v>
      </c>
    </row>
    <row r="707" spans="1:33">
      <c r="A707" s="73">
        <v>706</v>
      </c>
      <c r="B707" s="73" t="s">
        <v>2648</v>
      </c>
      <c r="C707" s="73" t="s">
        <v>2649</v>
      </c>
      <c r="D707" s="73" t="s">
        <v>1913</v>
      </c>
      <c r="E707" s="73" t="s">
        <v>985</v>
      </c>
      <c r="F707">
        <v>6</v>
      </c>
      <c r="G707" s="73"/>
      <c r="H707" s="73"/>
      <c r="I707" s="73"/>
      <c r="J707" s="73" t="s">
        <v>2650</v>
      </c>
      <c r="K707">
        <v>3</v>
      </c>
      <c r="L707">
        <v>3</v>
      </c>
      <c r="M707">
        <v>0</v>
      </c>
      <c r="N707">
        <v>3</v>
      </c>
      <c r="O707">
        <v>0</v>
      </c>
      <c r="P707">
        <v>0</v>
      </c>
      <c r="Q707">
        <v>0</v>
      </c>
      <c r="R707">
        <v>88000</v>
      </c>
      <c r="S707">
        <v>149000</v>
      </c>
      <c r="T707">
        <v>0</v>
      </c>
      <c r="U707">
        <v>76500</v>
      </c>
      <c r="V707">
        <v>89000</v>
      </c>
      <c r="W707">
        <v>0</v>
      </c>
      <c r="X707">
        <v>0</v>
      </c>
      <c r="Y707">
        <v>3</v>
      </c>
      <c r="Z707">
        <v>0</v>
      </c>
      <c r="AA707">
        <v>0</v>
      </c>
      <c r="AB707">
        <v>0</v>
      </c>
      <c r="AC707">
        <v>0</v>
      </c>
      <c r="AD707">
        <v>0</v>
      </c>
      <c r="AE707">
        <v>0</v>
      </c>
      <c r="AF707">
        <v>0</v>
      </c>
      <c r="AG707">
        <v>0</v>
      </c>
    </row>
    <row r="708" spans="1:33">
      <c r="A708" s="73">
        <v>707</v>
      </c>
      <c r="B708" s="73" t="s">
        <v>2651</v>
      </c>
      <c r="C708" s="73" t="s">
        <v>2652</v>
      </c>
      <c r="D708" s="73" t="s">
        <v>990</v>
      </c>
      <c r="E708" s="73" t="s">
        <v>985</v>
      </c>
      <c r="F708">
        <v>6</v>
      </c>
      <c r="G708" s="73" t="s">
        <v>2336</v>
      </c>
      <c r="H708" s="73" t="s">
        <v>1698</v>
      </c>
      <c r="I708" s="73" t="s">
        <v>1732</v>
      </c>
      <c r="J708" s="73" t="s">
        <v>2653</v>
      </c>
      <c r="K708">
        <v>6</v>
      </c>
      <c r="L708">
        <v>6</v>
      </c>
      <c r="M708">
        <v>0</v>
      </c>
      <c r="N708">
        <v>6</v>
      </c>
      <c r="O708">
        <v>0</v>
      </c>
      <c r="P708">
        <v>0</v>
      </c>
      <c r="Q708">
        <v>0</v>
      </c>
      <c r="R708">
        <v>170000</v>
      </c>
      <c r="S708">
        <v>0</v>
      </c>
      <c r="T708">
        <v>0</v>
      </c>
      <c r="U708">
        <v>153000</v>
      </c>
      <c r="V708">
        <v>0</v>
      </c>
      <c r="W708">
        <v>0</v>
      </c>
      <c r="X708">
        <v>0</v>
      </c>
      <c r="Y708">
        <v>6</v>
      </c>
      <c r="Z708">
        <v>0</v>
      </c>
      <c r="AA708">
        <v>0</v>
      </c>
      <c r="AB708">
        <v>0</v>
      </c>
      <c r="AC708">
        <v>0</v>
      </c>
      <c r="AD708">
        <v>0</v>
      </c>
      <c r="AE708">
        <v>0</v>
      </c>
      <c r="AF708">
        <v>0</v>
      </c>
      <c r="AG708">
        <v>0</v>
      </c>
    </row>
    <row r="709" spans="1:33">
      <c r="A709" s="73">
        <v>708</v>
      </c>
      <c r="B709" s="73" t="s">
        <v>2654</v>
      </c>
      <c r="C709" s="73" t="s">
        <v>2655</v>
      </c>
      <c r="D709" s="73" t="s">
        <v>1806</v>
      </c>
      <c r="E709" s="73" t="s">
        <v>982</v>
      </c>
      <c r="F709">
        <v>12</v>
      </c>
      <c r="G709" s="73"/>
      <c r="H709" s="73"/>
      <c r="I709" s="73" t="s">
        <v>2656</v>
      </c>
      <c r="J709" s="73" t="s">
        <v>2657</v>
      </c>
      <c r="K709">
        <v>124</v>
      </c>
      <c r="L709">
        <v>0</v>
      </c>
      <c r="M709">
        <v>0</v>
      </c>
      <c r="N709">
        <v>0</v>
      </c>
      <c r="O709">
        <v>0</v>
      </c>
      <c r="P709">
        <v>0</v>
      </c>
      <c r="Q709">
        <v>0</v>
      </c>
      <c r="R709">
        <v>0</v>
      </c>
      <c r="S709">
        <v>0</v>
      </c>
      <c r="T709">
        <v>0</v>
      </c>
      <c r="U709">
        <v>0</v>
      </c>
      <c r="V709">
        <v>0</v>
      </c>
      <c r="W709">
        <v>0</v>
      </c>
      <c r="X709">
        <v>0</v>
      </c>
      <c r="Y709">
        <v>0</v>
      </c>
      <c r="Z709">
        <v>0</v>
      </c>
      <c r="AA709">
        <v>0</v>
      </c>
      <c r="AB709">
        <v>0</v>
      </c>
      <c r="AC709">
        <v>0</v>
      </c>
      <c r="AD709">
        <v>0</v>
      </c>
      <c r="AE709">
        <v>124</v>
      </c>
      <c r="AF709">
        <v>0</v>
      </c>
      <c r="AG709">
        <v>0</v>
      </c>
    </row>
    <row r="710" spans="1:33">
      <c r="A710" s="73">
        <v>709</v>
      </c>
      <c r="B710" s="73" t="s">
        <v>1312</v>
      </c>
      <c r="C710" s="73" t="s">
        <v>1313</v>
      </c>
      <c r="D710" s="73" t="s">
        <v>990</v>
      </c>
      <c r="E710" s="73" t="s">
        <v>985</v>
      </c>
      <c r="F710">
        <v>12</v>
      </c>
      <c r="G710" s="73" t="s">
        <v>1714</v>
      </c>
      <c r="H710" s="73" t="s">
        <v>2658</v>
      </c>
      <c r="I710" s="73" t="s">
        <v>1670</v>
      </c>
      <c r="J710" s="73" t="s">
        <v>1556</v>
      </c>
      <c r="K710">
        <v>198</v>
      </c>
      <c r="L710">
        <v>198</v>
      </c>
      <c r="M710">
        <v>0</v>
      </c>
      <c r="N710">
        <v>198</v>
      </c>
      <c r="O710">
        <v>1</v>
      </c>
      <c r="P710">
        <v>1</v>
      </c>
      <c r="Q710">
        <v>0.5</v>
      </c>
      <c r="R710">
        <v>100000</v>
      </c>
      <c r="S710">
        <v>220000</v>
      </c>
      <c r="T710">
        <v>56000</v>
      </c>
      <c r="U710">
        <v>90000</v>
      </c>
      <c r="V710">
        <v>75000</v>
      </c>
      <c r="W710">
        <v>0</v>
      </c>
      <c r="X710">
        <v>0</v>
      </c>
      <c r="Y710">
        <v>198</v>
      </c>
      <c r="Z710">
        <v>0</v>
      </c>
      <c r="AA710">
        <v>0</v>
      </c>
      <c r="AB710">
        <v>0</v>
      </c>
      <c r="AC710">
        <v>0</v>
      </c>
      <c r="AD710">
        <v>0</v>
      </c>
      <c r="AE710">
        <v>0</v>
      </c>
      <c r="AF710">
        <v>0</v>
      </c>
      <c r="AG710">
        <v>0</v>
      </c>
    </row>
    <row r="711" spans="1:33">
      <c r="A711" s="73">
        <v>710</v>
      </c>
      <c r="B711" s="73" t="s">
        <v>2659</v>
      </c>
      <c r="C711" s="73" t="s">
        <v>2660</v>
      </c>
      <c r="D711" s="73" t="s">
        <v>990</v>
      </c>
      <c r="E711" s="73" t="s">
        <v>985</v>
      </c>
      <c r="F711">
        <v>12</v>
      </c>
      <c r="G711" s="73" t="s">
        <v>1683</v>
      </c>
      <c r="H711" s="73" t="s">
        <v>1669</v>
      </c>
      <c r="I711" s="73" t="s">
        <v>1670</v>
      </c>
      <c r="J711" s="73" t="s">
        <v>2661</v>
      </c>
      <c r="K711">
        <v>1</v>
      </c>
      <c r="L711">
        <v>1</v>
      </c>
      <c r="M711">
        <v>0</v>
      </c>
      <c r="N711">
        <v>1</v>
      </c>
      <c r="O711">
        <v>0</v>
      </c>
      <c r="P711">
        <v>0</v>
      </c>
      <c r="Q711">
        <v>0</v>
      </c>
      <c r="R711">
        <v>180000</v>
      </c>
      <c r="S711">
        <v>396000</v>
      </c>
      <c r="T711">
        <v>100000</v>
      </c>
      <c r="U711">
        <v>162000</v>
      </c>
      <c r="V711">
        <v>140000</v>
      </c>
      <c r="W711">
        <v>0</v>
      </c>
      <c r="X711">
        <v>0</v>
      </c>
      <c r="Y711">
        <v>1</v>
      </c>
      <c r="Z711">
        <v>0</v>
      </c>
      <c r="AA711">
        <v>0</v>
      </c>
      <c r="AB711">
        <v>0</v>
      </c>
      <c r="AC711">
        <v>0</v>
      </c>
      <c r="AD711">
        <v>0</v>
      </c>
      <c r="AE711">
        <v>0</v>
      </c>
      <c r="AF711">
        <v>0</v>
      </c>
      <c r="AG711">
        <v>0</v>
      </c>
    </row>
    <row r="712" spans="1:33">
      <c r="A712" s="73">
        <v>711</v>
      </c>
      <c r="B712" s="73" t="s">
        <v>1314</v>
      </c>
      <c r="C712" s="73" t="s">
        <v>1315</v>
      </c>
      <c r="D712" s="73" t="s">
        <v>990</v>
      </c>
      <c r="E712" s="73" t="s">
        <v>985</v>
      </c>
      <c r="F712">
        <v>12</v>
      </c>
      <c r="G712" s="73" t="s">
        <v>1714</v>
      </c>
      <c r="H712" s="73" t="s">
        <v>2311</v>
      </c>
      <c r="I712" s="73" t="s">
        <v>1670</v>
      </c>
      <c r="J712" s="73" t="s">
        <v>1557</v>
      </c>
      <c r="K712">
        <v>531</v>
      </c>
      <c r="L712">
        <v>531</v>
      </c>
      <c r="M712">
        <v>0</v>
      </c>
      <c r="N712">
        <v>531</v>
      </c>
      <c r="O712">
        <v>4</v>
      </c>
      <c r="P712">
        <v>15</v>
      </c>
      <c r="Q712">
        <v>6.25</v>
      </c>
      <c r="R712">
        <v>59000</v>
      </c>
      <c r="S712">
        <v>130000</v>
      </c>
      <c r="T712">
        <v>37170</v>
      </c>
      <c r="U712">
        <v>50200</v>
      </c>
      <c r="V712">
        <v>50000</v>
      </c>
      <c r="W712">
        <v>0</v>
      </c>
      <c r="X712">
        <v>0</v>
      </c>
      <c r="Y712">
        <v>531</v>
      </c>
      <c r="Z712">
        <v>0</v>
      </c>
      <c r="AA712">
        <v>0</v>
      </c>
      <c r="AB712">
        <v>0</v>
      </c>
      <c r="AC712">
        <v>0</v>
      </c>
      <c r="AD712">
        <v>0</v>
      </c>
      <c r="AE712">
        <v>0</v>
      </c>
      <c r="AF712">
        <v>0</v>
      </c>
      <c r="AG712">
        <v>0</v>
      </c>
    </row>
    <row r="713" spans="1:33">
      <c r="A713" s="73">
        <v>712</v>
      </c>
      <c r="B713" s="73" t="s">
        <v>2662</v>
      </c>
      <c r="C713" s="73" t="s">
        <v>2663</v>
      </c>
      <c r="D713" s="73" t="s">
        <v>990</v>
      </c>
      <c r="E713" s="73" t="s">
        <v>985</v>
      </c>
      <c r="F713">
        <v>12</v>
      </c>
      <c r="G713" s="73" t="s">
        <v>1714</v>
      </c>
      <c r="H713" s="73" t="s">
        <v>1715</v>
      </c>
      <c r="I713" s="73" t="s">
        <v>1670</v>
      </c>
      <c r="J713" s="73" t="s">
        <v>2664</v>
      </c>
      <c r="K713">
        <v>170</v>
      </c>
      <c r="L713">
        <v>170</v>
      </c>
      <c r="M713">
        <v>0</v>
      </c>
      <c r="N713">
        <v>170</v>
      </c>
      <c r="O713">
        <v>5</v>
      </c>
      <c r="P713">
        <v>5.6666666660000002</v>
      </c>
      <c r="Q713">
        <v>2.0833333330000001</v>
      </c>
      <c r="R713">
        <v>90000</v>
      </c>
      <c r="S713">
        <v>198000</v>
      </c>
      <c r="T713">
        <v>58500</v>
      </c>
      <c r="U713">
        <v>81000</v>
      </c>
      <c r="V713">
        <v>80000</v>
      </c>
      <c r="W713">
        <v>0</v>
      </c>
      <c r="X713">
        <v>0</v>
      </c>
      <c r="Y713">
        <v>170</v>
      </c>
      <c r="Z713">
        <v>0</v>
      </c>
      <c r="AA713">
        <v>0</v>
      </c>
      <c r="AB713">
        <v>0</v>
      </c>
      <c r="AC713">
        <v>0</v>
      </c>
      <c r="AD713">
        <v>0</v>
      </c>
      <c r="AE713">
        <v>0</v>
      </c>
      <c r="AF713">
        <v>0</v>
      </c>
      <c r="AG713">
        <v>0</v>
      </c>
    </row>
    <row r="714" spans="1:33">
      <c r="A714" s="73">
        <v>713</v>
      </c>
      <c r="B714" s="73" t="s">
        <v>2665</v>
      </c>
      <c r="C714" s="73" t="s">
        <v>2666</v>
      </c>
      <c r="D714" s="73" t="s">
        <v>990</v>
      </c>
      <c r="E714" s="73" t="s">
        <v>985</v>
      </c>
      <c r="F714">
        <v>12</v>
      </c>
      <c r="G714" s="73" t="s">
        <v>1714</v>
      </c>
      <c r="H714" s="73" t="s">
        <v>2311</v>
      </c>
      <c r="I714" s="73" t="s">
        <v>1670</v>
      </c>
      <c r="J714" s="73" t="s">
        <v>2667</v>
      </c>
      <c r="K714">
        <v>24</v>
      </c>
      <c r="L714">
        <v>24</v>
      </c>
      <c r="M714">
        <v>0</v>
      </c>
      <c r="N714">
        <v>24</v>
      </c>
      <c r="O714">
        <v>0</v>
      </c>
      <c r="P714">
        <v>0.33333333300000001</v>
      </c>
      <c r="Q714">
        <v>8.3333332999999996E-2</v>
      </c>
      <c r="R714">
        <v>118000</v>
      </c>
      <c r="S714">
        <v>260000</v>
      </c>
      <c r="T714">
        <v>82600</v>
      </c>
      <c r="U714">
        <v>106000</v>
      </c>
      <c r="V714">
        <v>130000</v>
      </c>
      <c r="W714">
        <v>0</v>
      </c>
      <c r="X714">
        <v>0</v>
      </c>
      <c r="Y714">
        <v>24</v>
      </c>
      <c r="Z714">
        <v>0</v>
      </c>
      <c r="AA714">
        <v>0</v>
      </c>
      <c r="AB714">
        <v>0</v>
      </c>
      <c r="AC714">
        <v>0</v>
      </c>
      <c r="AD714">
        <v>0</v>
      </c>
      <c r="AE714">
        <v>0</v>
      </c>
      <c r="AF714">
        <v>0</v>
      </c>
      <c r="AG714">
        <v>0</v>
      </c>
    </row>
    <row r="715" spans="1:33">
      <c r="A715" s="73">
        <v>714</v>
      </c>
      <c r="B715" s="73" t="s">
        <v>2668</v>
      </c>
      <c r="C715" s="73" t="s">
        <v>2669</v>
      </c>
      <c r="D715" s="73" t="s">
        <v>981</v>
      </c>
      <c r="E715" s="73" t="s">
        <v>982</v>
      </c>
      <c r="F715">
        <v>1</v>
      </c>
      <c r="G715" s="73"/>
      <c r="H715" s="73"/>
      <c r="I715" s="73"/>
      <c r="J715" s="73"/>
      <c r="K715">
        <v>3</v>
      </c>
      <c r="L715">
        <v>3</v>
      </c>
      <c r="M715">
        <v>3</v>
      </c>
      <c r="N715">
        <v>0</v>
      </c>
      <c r="O715">
        <v>0</v>
      </c>
      <c r="P715">
        <v>0</v>
      </c>
      <c r="Q715">
        <v>0</v>
      </c>
      <c r="R715">
        <v>0</v>
      </c>
      <c r="S715">
        <v>0</v>
      </c>
      <c r="T715">
        <v>0</v>
      </c>
      <c r="U715">
        <v>0</v>
      </c>
      <c r="V715">
        <v>0</v>
      </c>
      <c r="W715">
        <v>0</v>
      </c>
      <c r="X715">
        <v>0</v>
      </c>
      <c r="Y715">
        <v>3</v>
      </c>
      <c r="Z715">
        <v>0</v>
      </c>
      <c r="AA715">
        <v>0</v>
      </c>
      <c r="AB715">
        <v>0</v>
      </c>
      <c r="AC715">
        <v>0</v>
      </c>
      <c r="AD715">
        <v>0</v>
      </c>
      <c r="AE715">
        <v>0</v>
      </c>
      <c r="AF715">
        <v>0</v>
      </c>
      <c r="AG715">
        <v>0</v>
      </c>
    </row>
    <row r="716" spans="1:33">
      <c r="A716" s="73">
        <v>715</v>
      </c>
      <c r="B716" s="73" t="s">
        <v>2670</v>
      </c>
      <c r="C716" s="73" t="s">
        <v>2671</v>
      </c>
      <c r="D716" s="73" t="s">
        <v>981</v>
      </c>
      <c r="E716" s="73" t="s">
        <v>982</v>
      </c>
      <c r="F716">
        <v>1</v>
      </c>
      <c r="G716" s="73"/>
      <c r="H716" s="73"/>
      <c r="I716" s="73"/>
      <c r="J716" s="73"/>
      <c r="K716">
        <v>1</v>
      </c>
      <c r="L716">
        <v>1</v>
      </c>
      <c r="M716">
        <v>1</v>
      </c>
      <c r="N716">
        <v>0</v>
      </c>
      <c r="O716">
        <v>0</v>
      </c>
      <c r="P716">
        <v>0</v>
      </c>
      <c r="Q716">
        <v>0</v>
      </c>
      <c r="R716">
        <v>0</v>
      </c>
      <c r="S716">
        <v>0</v>
      </c>
      <c r="T716">
        <v>0</v>
      </c>
      <c r="U716">
        <v>0</v>
      </c>
      <c r="V716">
        <v>0</v>
      </c>
      <c r="W716">
        <v>0</v>
      </c>
      <c r="X716">
        <v>0</v>
      </c>
      <c r="Y716">
        <v>1</v>
      </c>
      <c r="Z716">
        <v>0</v>
      </c>
      <c r="AA716">
        <v>0</v>
      </c>
      <c r="AB716">
        <v>0</v>
      </c>
      <c r="AC716">
        <v>0</v>
      </c>
      <c r="AD716">
        <v>0</v>
      </c>
      <c r="AE716">
        <v>0</v>
      </c>
      <c r="AF716">
        <v>0</v>
      </c>
      <c r="AG716">
        <v>0</v>
      </c>
    </row>
    <row r="717" spans="1:33">
      <c r="A717" s="73">
        <v>716</v>
      </c>
      <c r="B717" s="73" t="s">
        <v>2672</v>
      </c>
      <c r="C717" s="73" t="s">
        <v>2673</v>
      </c>
      <c r="D717" s="73" t="s">
        <v>1044</v>
      </c>
      <c r="E717" s="73" t="s">
        <v>985</v>
      </c>
      <c r="F717">
        <v>3</v>
      </c>
      <c r="G717" s="73" t="s">
        <v>1683</v>
      </c>
      <c r="H717" s="73" t="s">
        <v>1703</v>
      </c>
      <c r="I717" s="73" t="s">
        <v>2674</v>
      </c>
      <c r="J717" s="73" t="s">
        <v>2675</v>
      </c>
      <c r="K717">
        <v>19</v>
      </c>
      <c r="L717">
        <v>19</v>
      </c>
      <c r="M717">
        <v>3</v>
      </c>
      <c r="N717">
        <v>16</v>
      </c>
      <c r="O717">
        <v>1</v>
      </c>
      <c r="P717">
        <v>0.33333333300000001</v>
      </c>
      <c r="Q717">
        <v>0.16666666599999999</v>
      </c>
      <c r="R717">
        <v>175000</v>
      </c>
      <c r="S717">
        <v>400000</v>
      </c>
      <c r="T717">
        <v>122500</v>
      </c>
      <c r="U717">
        <v>158000</v>
      </c>
      <c r="V717">
        <v>280000</v>
      </c>
      <c r="W717">
        <v>-9</v>
      </c>
      <c r="X717">
        <v>9</v>
      </c>
      <c r="Y717">
        <v>19</v>
      </c>
      <c r="Z717">
        <v>0</v>
      </c>
      <c r="AA717">
        <v>0</v>
      </c>
      <c r="AB717">
        <v>0</v>
      </c>
      <c r="AC717">
        <v>0</v>
      </c>
      <c r="AD717">
        <v>0</v>
      </c>
      <c r="AE717">
        <v>0</v>
      </c>
      <c r="AF717">
        <v>0</v>
      </c>
      <c r="AG717">
        <v>0</v>
      </c>
    </row>
    <row r="718" spans="1:33">
      <c r="A718" s="73">
        <v>717</v>
      </c>
      <c r="B718" s="73" t="s">
        <v>2676</v>
      </c>
      <c r="C718" s="73" t="s">
        <v>2677</v>
      </c>
      <c r="D718" s="73" t="s">
        <v>990</v>
      </c>
      <c r="E718" s="73" t="s">
        <v>985</v>
      </c>
      <c r="F718">
        <v>6</v>
      </c>
      <c r="G718" s="73" t="s">
        <v>1714</v>
      </c>
      <c r="H718" s="73" t="s">
        <v>1703</v>
      </c>
      <c r="I718" s="73" t="s">
        <v>2674</v>
      </c>
      <c r="J718" s="73" t="s">
        <v>2678</v>
      </c>
      <c r="K718">
        <v>127</v>
      </c>
      <c r="L718">
        <v>127</v>
      </c>
      <c r="M718">
        <v>6</v>
      </c>
      <c r="N718">
        <v>121</v>
      </c>
      <c r="O718">
        <v>24</v>
      </c>
      <c r="P718">
        <v>9.3333333330000006</v>
      </c>
      <c r="Q718">
        <v>3.3333333330000001</v>
      </c>
      <c r="R718">
        <v>76000</v>
      </c>
      <c r="S718">
        <v>190000</v>
      </c>
      <c r="T718">
        <v>53200</v>
      </c>
      <c r="U718">
        <v>64600</v>
      </c>
      <c r="V718">
        <v>130000</v>
      </c>
      <c r="W718">
        <v>-126</v>
      </c>
      <c r="X718">
        <v>126</v>
      </c>
      <c r="Y718">
        <v>127</v>
      </c>
      <c r="Z718">
        <v>0</v>
      </c>
      <c r="AA718">
        <v>0</v>
      </c>
      <c r="AB718">
        <v>0</v>
      </c>
      <c r="AC718">
        <v>0</v>
      </c>
      <c r="AD718">
        <v>0</v>
      </c>
      <c r="AE718">
        <v>0</v>
      </c>
      <c r="AF718">
        <v>0</v>
      </c>
      <c r="AG718">
        <v>0</v>
      </c>
    </row>
    <row r="719" spans="1:33">
      <c r="A719" s="73">
        <v>718</v>
      </c>
      <c r="B719" s="73" t="s">
        <v>2679</v>
      </c>
      <c r="C719" s="73" t="s">
        <v>2680</v>
      </c>
      <c r="D719" s="73" t="s">
        <v>981</v>
      </c>
      <c r="E719" s="73" t="s">
        <v>982</v>
      </c>
      <c r="F719">
        <v>1</v>
      </c>
      <c r="G719" s="73"/>
      <c r="H719" s="73"/>
      <c r="I719" s="73"/>
      <c r="J719" s="73"/>
      <c r="K719">
        <v>3</v>
      </c>
      <c r="L719">
        <v>3</v>
      </c>
      <c r="M719">
        <v>1</v>
      </c>
      <c r="N719">
        <v>2</v>
      </c>
      <c r="O719">
        <v>0</v>
      </c>
      <c r="P719">
        <v>0</v>
      </c>
      <c r="Q719">
        <v>0</v>
      </c>
      <c r="R719">
        <v>0</v>
      </c>
      <c r="S719">
        <v>0</v>
      </c>
      <c r="T719">
        <v>0</v>
      </c>
      <c r="U719">
        <v>0</v>
      </c>
      <c r="V719">
        <v>0</v>
      </c>
      <c r="W719">
        <v>0</v>
      </c>
      <c r="X719">
        <v>0</v>
      </c>
      <c r="Y719">
        <v>3</v>
      </c>
      <c r="Z719">
        <v>0</v>
      </c>
      <c r="AA719">
        <v>0</v>
      </c>
      <c r="AB719">
        <v>0</v>
      </c>
      <c r="AC719">
        <v>0</v>
      </c>
      <c r="AD719">
        <v>0</v>
      </c>
      <c r="AE719">
        <v>0</v>
      </c>
      <c r="AF719">
        <v>0</v>
      </c>
      <c r="AG719">
        <v>0</v>
      </c>
    </row>
    <row r="720" spans="1:33">
      <c r="A720" s="73">
        <v>719</v>
      </c>
      <c r="B720" s="73" t="s">
        <v>3241</v>
      </c>
      <c r="C720" s="73" t="s">
        <v>3242</v>
      </c>
      <c r="D720" s="73"/>
      <c r="E720" s="73" t="s">
        <v>982</v>
      </c>
      <c r="F720">
        <v>1</v>
      </c>
      <c r="G720" s="73"/>
      <c r="H720" s="73"/>
      <c r="I720" s="73"/>
      <c r="J720" s="73"/>
      <c r="K720">
        <v>0</v>
      </c>
      <c r="L720">
        <v>0</v>
      </c>
      <c r="M720">
        <v>0</v>
      </c>
      <c r="N720">
        <v>0</v>
      </c>
      <c r="O720">
        <v>2</v>
      </c>
      <c r="P720">
        <v>0.66666666600000002</v>
      </c>
      <c r="Q720">
        <v>0.16666666599999999</v>
      </c>
      <c r="R720">
        <v>0</v>
      </c>
      <c r="S720">
        <v>0</v>
      </c>
      <c r="T720">
        <v>0</v>
      </c>
      <c r="U720">
        <v>0</v>
      </c>
      <c r="V720">
        <v>0</v>
      </c>
      <c r="W720">
        <v>0</v>
      </c>
      <c r="X720">
        <v>0</v>
      </c>
      <c r="Y720">
        <v>0</v>
      </c>
      <c r="Z720">
        <v>0</v>
      </c>
      <c r="AA720">
        <v>0</v>
      </c>
      <c r="AB720">
        <v>0</v>
      </c>
      <c r="AC720">
        <v>0</v>
      </c>
      <c r="AD720">
        <v>0</v>
      </c>
      <c r="AE720">
        <v>0</v>
      </c>
      <c r="AF720">
        <v>0</v>
      </c>
      <c r="AG720">
        <v>0</v>
      </c>
    </row>
    <row r="721" spans="1:33">
      <c r="A721" s="73">
        <v>720</v>
      </c>
      <c r="B721" s="73" t="s">
        <v>1316</v>
      </c>
      <c r="C721" s="73" t="s">
        <v>1317</v>
      </c>
      <c r="D721" s="73" t="s">
        <v>990</v>
      </c>
      <c r="E721" s="73" t="s">
        <v>985</v>
      </c>
      <c r="F721">
        <v>6</v>
      </c>
      <c r="G721" s="73" t="s">
        <v>1714</v>
      </c>
      <c r="H721" s="73" t="s">
        <v>1703</v>
      </c>
      <c r="I721" s="73" t="s">
        <v>2674</v>
      </c>
      <c r="J721" s="73" t="s">
        <v>1558</v>
      </c>
      <c r="K721">
        <v>225</v>
      </c>
      <c r="L721">
        <v>161</v>
      </c>
      <c r="M721">
        <v>6</v>
      </c>
      <c r="N721">
        <v>155</v>
      </c>
      <c r="O721">
        <v>34</v>
      </c>
      <c r="P721">
        <v>27</v>
      </c>
      <c r="Q721">
        <v>11.416666665999999</v>
      </c>
      <c r="R721">
        <v>56000</v>
      </c>
      <c r="S721">
        <v>130000</v>
      </c>
      <c r="T721">
        <v>39200</v>
      </c>
      <c r="U721">
        <v>47600</v>
      </c>
      <c r="V721">
        <v>100000</v>
      </c>
      <c r="W721">
        <v>0</v>
      </c>
      <c r="X721">
        <v>0</v>
      </c>
      <c r="Y721">
        <v>161</v>
      </c>
      <c r="Z721">
        <v>2</v>
      </c>
      <c r="AA721">
        <v>0</v>
      </c>
      <c r="AB721">
        <v>0</v>
      </c>
      <c r="AC721">
        <v>0</v>
      </c>
      <c r="AD721">
        <v>60</v>
      </c>
      <c r="AE721">
        <v>0</v>
      </c>
      <c r="AF721">
        <v>2</v>
      </c>
      <c r="AG721">
        <v>0</v>
      </c>
    </row>
    <row r="722" spans="1:33">
      <c r="A722" s="73">
        <v>721</v>
      </c>
      <c r="B722" s="73" t="s">
        <v>2681</v>
      </c>
      <c r="C722" s="73" t="s">
        <v>2682</v>
      </c>
      <c r="D722" s="73" t="s">
        <v>1044</v>
      </c>
      <c r="E722" s="73" t="s">
        <v>985</v>
      </c>
      <c r="F722">
        <v>3</v>
      </c>
      <c r="G722" s="73" t="s">
        <v>1683</v>
      </c>
      <c r="H722" s="73" t="s">
        <v>1703</v>
      </c>
      <c r="I722" s="73" t="s">
        <v>2674</v>
      </c>
      <c r="J722" s="73" t="s">
        <v>2683</v>
      </c>
      <c r="K722">
        <v>27</v>
      </c>
      <c r="L722">
        <v>27</v>
      </c>
      <c r="M722">
        <v>3</v>
      </c>
      <c r="N722">
        <v>24</v>
      </c>
      <c r="O722">
        <v>1</v>
      </c>
      <c r="P722">
        <v>0.33333333300000001</v>
      </c>
      <c r="Q722">
        <v>8.3333332999999996E-2</v>
      </c>
      <c r="R722">
        <v>130000</v>
      </c>
      <c r="S722">
        <v>300000</v>
      </c>
      <c r="T722">
        <v>91000</v>
      </c>
      <c r="U722">
        <v>117000</v>
      </c>
      <c r="V722">
        <v>210000</v>
      </c>
      <c r="W722">
        <v>0</v>
      </c>
      <c r="X722">
        <v>0</v>
      </c>
      <c r="Y722">
        <v>27</v>
      </c>
      <c r="Z722">
        <v>0</v>
      </c>
      <c r="AA722">
        <v>0</v>
      </c>
      <c r="AB722">
        <v>0</v>
      </c>
      <c r="AC722">
        <v>0</v>
      </c>
      <c r="AD722">
        <v>0</v>
      </c>
      <c r="AE722">
        <v>0</v>
      </c>
      <c r="AF722">
        <v>0</v>
      </c>
      <c r="AG722">
        <v>0</v>
      </c>
    </row>
    <row r="723" spans="1:33">
      <c r="A723" s="73">
        <v>722</v>
      </c>
      <c r="B723" s="73" t="s">
        <v>2684</v>
      </c>
      <c r="C723" s="73" t="s">
        <v>2685</v>
      </c>
      <c r="D723" s="73" t="s">
        <v>981</v>
      </c>
      <c r="E723" s="73" t="s">
        <v>982</v>
      </c>
      <c r="F723">
        <v>1</v>
      </c>
      <c r="G723" s="73"/>
      <c r="H723" s="73"/>
      <c r="I723" s="73"/>
      <c r="J723" s="73"/>
      <c r="K723">
        <v>50</v>
      </c>
      <c r="L723">
        <v>50</v>
      </c>
      <c r="M723">
        <v>0</v>
      </c>
      <c r="N723">
        <v>50</v>
      </c>
      <c r="O723">
        <v>0</v>
      </c>
      <c r="P723">
        <v>0</v>
      </c>
      <c r="Q723">
        <v>0</v>
      </c>
      <c r="R723">
        <v>0</v>
      </c>
      <c r="S723">
        <v>0</v>
      </c>
      <c r="T723">
        <v>0</v>
      </c>
      <c r="U723">
        <v>0</v>
      </c>
      <c r="V723">
        <v>0</v>
      </c>
      <c r="W723">
        <v>-50</v>
      </c>
      <c r="X723">
        <v>50</v>
      </c>
      <c r="Y723">
        <v>50</v>
      </c>
      <c r="Z723">
        <v>0</v>
      </c>
      <c r="AA723">
        <v>0</v>
      </c>
      <c r="AB723">
        <v>0</v>
      </c>
      <c r="AC723">
        <v>0</v>
      </c>
      <c r="AD723">
        <v>0</v>
      </c>
      <c r="AE723">
        <v>0</v>
      </c>
      <c r="AF723">
        <v>0</v>
      </c>
      <c r="AG723">
        <v>0</v>
      </c>
    </row>
    <row r="724" spans="1:33">
      <c r="A724" s="73">
        <v>723</v>
      </c>
      <c r="B724" s="73" t="s">
        <v>2686</v>
      </c>
      <c r="C724" s="73" t="s">
        <v>2687</v>
      </c>
      <c r="D724" s="73" t="s">
        <v>981</v>
      </c>
      <c r="E724" s="73" t="s">
        <v>982</v>
      </c>
      <c r="F724">
        <v>1</v>
      </c>
      <c r="G724" s="73"/>
      <c r="H724" s="73"/>
      <c r="I724" s="73"/>
      <c r="J724" s="73"/>
      <c r="K724">
        <v>1</v>
      </c>
      <c r="L724">
        <v>1</v>
      </c>
      <c r="M724">
        <v>1</v>
      </c>
      <c r="N724">
        <v>0</v>
      </c>
      <c r="O724">
        <v>0</v>
      </c>
      <c r="P724">
        <v>0</v>
      </c>
      <c r="Q724">
        <v>0</v>
      </c>
      <c r="R724">
        <v>0</v>
      </c>
      <c r="S724">
        <v>0</v>
      </c>
      <c r="T724">
        <v>0</v>
      </c>
      <c r="U724">
        <v>0</v>
      </c>
      <c r="V724">
        <v>0</v>
      </c>
      <c r="W724">
        <v>0</v>
      </c>
      <c r="X724">
        <v>0</v>
      </c>
      <c r="Y724">
        <v>1</v>
      </c>
      <c r="Z724">
        <v>0</v>
      </c>
      <c r="AA724">
        <v>0</v>
      </c>
      <c r="AB724">
        <v>0</v>
      </c>
      <c r="AC724">
        <v>0</v>
      </c>
      <c r="AD724">
        <v>0</v>
      </c>
      <c r="AE724">
        <v>0</v>
      </c>
      <c r="AF724">
        <v>0</v>
      </c>
      <c r="AG724">
        <v>0</v>
      </c>
    </row>
    <row r="725" spans="1:33">
      <c r="A725" s="73">
        <v>724</v>
      </c>
      <c r="B725" s="73" t="s">
        <v>2688</v>
      </c>
      <c r="C725" s="73" t="s">
        <v>1318</v>
      </c>
      <c r="D725" s="73" t="s">
        <v>990</v>
      </c>
      <c r="E725" s="73" t="s">
        <v>985</v>
      </c>
      <c r="F725">
        <v>12</v>
      </c>
      <c r="G725" s="73" t="s">
        <v>1674</v>
      </c>
      <c r="H725" s="73" t="s">
        <v>1865</v>
      </c>
      <c r="I725" s="73" t="s">
        <v>1670</v>
      </c>
      <c r="J725" s="73" t="s">
        <v>1559</v>
      </c>
      <c r="K725">
        <v>1</v>
      </c>
      <c r="L725">
        <v>1</v>
      </c>
      <c r="M725">
        <v>0</v>
      </c>
      <c r="N725">
        <v>1</v>
      </c>
      <c r="O725">
        <v>0</v>
      </c>
      <c r="P725">
        <v>0</v>
      </c>
      <c r="Q725">
        <v>0</v>
      </c>
      <c r="R725">
        <v>118000</v>
      </c>
      <c r="S725">
        <v>260000</v>
      </c>
      <c r="T725">
        <v>0</v>
      </c>
      <c r="U725">
        <v>106200</v>
      </c>
      <c r="V725">
        <v>130000</v>
      </c>
      <c r="W725">
        <v>0</v>
      </c>
      <c r="X725">
        <v>0</v>
      </c>
      <c r="Y725">
        <v>1</v>
      </c>
      <c r="Z725">
        <v>0</v>
      </c>
      <c r="AA725">
        <v>0</v>
      </c>
      <c r="AB725">
        <v>0</v>
      </c>
      <c r="AC725">
        <v>0</v>
      </c>
      <c r="AD725">
        <v>0</v>
      </c>
      <c r="AE725">
        <v>0</v>
      </c>
      <c r="AF725">
        <v>0</v>
      </c>
      <c r="AG725">
        <v>0</v>
      </c>
    </row>
    <row r="726" spans="1:33">
      <c r="A726" s="73">
        <v>725</v>
      </c>
      <c r="B726" s="73" t="s">
        <v>1319</v>
      </c>
      <c r="C726" s="73" t="s">
        <v>1318</v>
      </c>
      <c r="D726" s="73" t="s">
        <v>990</v>
      </c>
      <c r="E726" s="73" t="s">
        <v>985</v>
      </c>
      <c r="F726">
        <v>12</v>
      </c>
      <c r="G726" s="73" t="s">
        <v>1705</v>
      </c>
      <c r="H726" s="73" t="s">
        <v>1687</v>
      </c>
      <c r="I726" s="73" t="s">
        <v>1670</v>
      </c>
      <c r="J726" s="73" t="s">
        <v>1559</v>
      </c>
      <c r="K726">
        <v>70</v>
      </c>
      <c r="L726">
        <v>-3</v>
      </c>
      <c r="M726">
        <v>0</v>
      </c>
      <c r="N726">
        <v>-3</v>
      </c>
      <c r="O726">
        <v>3</v>
      </c>
      <c r="P726">
        <v>116</v>
      </c>
      <c r="Q726">
        <v>29.166666666000001</v>
      </c>
      <c r="R726">
        <v>118000</v>
      </c>
      <c r="S726">
        <v>260000</v>
      </c>
      <c r="T726">
        <v>82600</v>
      </c>
      <c r="U726">
        <v>106200</v>
      </c>
      <c r="V726">
        <v>130000</v>
      </c>
      <c r="W726">
        <v>0</v>
      </c>
      <c r="X726">
        <v>0</v>
      </c>
      <c r="Y726">
        <v>-3</v>
      </c>
      <c r="Z726">
        <v>0</v>
      </c>
      <c r="AA726">
        <v>0</v>
      </c>
      <c r="AB726">
        <v>0</v>
      </c>
      <c r="AC726">
        <v>6</v>
      </c>
      <c r="AD726">
        <v>29</v>
      </c>
      <c r="AE726">
        <v>38</v>
      </c>
      <c r="AF726">
        <v>0</v>
      </c>
      <c r="AG726">
        <v>0</v>
      </c>
    </row>
    <row r="727" spans="1:33">
      <c r="A727" s="73">
        <v>726</v>
      </c>
      <c r="B727" s="73" t="s">
        <v>2689</v>
      </c>
      <c r="C727" s="73" t="s">
        <v>2690</v>
      </c>
      <c r="D727" s="73" t="s">
        <v>990</v>
      </c>
      <c r="E727" s="73" t="s">
        <v>985</v>
      </c>
      <c r="F727">
        <v>12</v>
      </c>
      <c r="G727" s="73" t="s">
        <v>1668</v>
      </c>
      <c r="H727" s="73" t="s">
        <v>1687</v>
      </c>
      <c r="I727" s="73" t="s">
        <v>1670</v>
      </c>
      <c r="J727" s="73" t="s">
        <v>1559</v>
      </c>
      <c r="K727">
        <v>12</v>
      </c>
      <c r="L727">
        <v>0</v>
      </c>
      <c r="M727">
        <v>0</v>
      </c>
      <c r="N727">
        <v>0</v>
      </c>
      <c r="O727">
        <v>0</v>
      </c>
      <c r="P727">
        <v>0</v>
      </c>
      <c r="Q727">
        <v>1.916666666</v>
      </c>
      <c r="R727">
        <v>118000</v>
      </c>
      <c r="S727">
        <v>260000</v>
      </c>
      <c r="T727">
        <v>82600</v>
      </c>
      <c r="U727">
        <v>106200</v>
      </c>
      <c r="V727">
        <v>130000</v>
      </c>
      <c r="W727">
        <v>0</v>
      </c>
      <c r="X727">
        <v>0</v>
      </c>
      <c r="Y727">
        <v>0</v>
      </c>
      <c r="Z727">
        <v>0</v>
      </c>
      <c r="AA727">
        <v>0</v>
      </c>
      <c r="AB727">
        <v>0</v>
      </c>
      <c r="AC727">
        <v>12</v>
      </c>
      <c r="AD727">
        <v>0</v>
      </c>
      <c r="AE727">
        <v>0</v>
      </c>
      <c r="AF727">
        <v>0</v>
      </c>
      <c r="AG727">
        <v>0</v>
      </c>
    </row>
    <row r="728" spans="1:33">
      <c r="A728" s="73">
        <v>727</v>
      </c>
      <c r="B728" s="73" t="s">
        <v>2691</v>
      </c>
      <c r="C728" s="73" t="s">
        <v>2692</v>
      </c>
      <c r="D728" s="73" t="s">
        <v>990</v>
      </c>
      <c r="E728" s="73" t="s">
        <v>985</v>
      </c>
      <c r="F728">
        <v>12</v>
      </c>
      <c r="G728" s="73" t="s">
        <v>1702</v>
      </c>
      <c r="H728" s="73" t="s">
        <v>2132</v>
      </c>
      <c r="I728" s="73" t="s">
        <v>1670</v>
      </c>
      <c r="J728" s="73" t="s">
        <v>2693</v>
      </c>
      <c r="K728">
        <v>1</v>
      </c>
      <c r="L728">
        <v>1</v>
      </c>
      <c r="M728">
        <v>0</v>
      </c>
      <c r="N728">
        <v>1</v>
      </c>
      <c r="O728">
        <v>0</v>
      </c>
      <c r="P728">
        <v>0</v>
      </c>
      <c r="Q728">
        <v>0</v>
      </c>
      <c r="R728">
        <v>82000</v>
      </c>
      <c r="S728">
        <v>196000</v>
      </c>
      <c r="T728">
        <v>0</v>
      </c>
      <c r="U728">
        <v>69700</v>
      </c>
      <c r="V728">
        <v>98000</v>
      </c>
      <c r="W728">
        <v>0</v>
      </c>
      <c r="X728">
        <v>0</v>
      </c>
      <c r="Y728">
        <v>1</v>
      </c>
      <c r="Z728">
        <v>0</v>
      </c>
      <c r="AA728">
        <v>0</v>
      </c>
      <c r="AB728">
        <v>0</v>
      </c>
      <c r="AC728">
        <v>0</v>
      </c>
      <c r="AD728">
        <v>0</v>
      </c>
      <c r="AE728">
        <v>0</v>
      </c>
      <c r="AF728">
        <v>0</v>
      </c>
      <c r="AG728">
        <v>0</v>
      </c>
    </row>
    <row r="729" spans="1:33">
      <c r="A729" s="73">
        <v>728</v>
      </c>
      <c r="B729" s="73" t="s">
        <v>2694</v>
      </c>
      <c r="C729" s="73" t="s">
        <v>2692</v>
      </c>
      <c r="D729" s="73" t="s">
        <v>990</v>
      </c>
      <c r="E729" s="73" t="s">
        <v>985</v>
      </c>
      <c r="F729">
        <v>12</v>
      </c>
      <c r="G729" s="73" t="s">
        <v>1683</v>
      </c>
      <c r="H729" s="73" t="s">
        <v>2132</v>
      </c>
      <c r="I729" s="73" t="s">
        <v>1670</v>
      </c>
      <c r="J729" s="73" t="s">
        <v>2693</v>
      </c>
      <c r="K729">
        <v>1</v>
      </c>
      <c r="L729">
        <v>1</v>
      </c>
      <c r="M729">
        <v>0</v>
      </c>
      <c r="N729">
        <v>1</v>
      </c>
      <c r="O729">
        <v>0</v>
      </c>
      <c r="P729">
        <v>0</v>
      </c>
      <c r="Q729">
        <v>0</v>
      </c>
      <c r="R729">
        <v>82000</v>
      </c>
      <c r="S729">
        <v>196000</v>
      </c>
      <c r="T729">
        <v>0</v>
      </c>
      <c r="U729">
        <v>69700</v>
      </c>
      <c r="V729">
        <v>98000</v>
      </c>
      <c r="W729">
        <v>0</v>
      </c>
      <c r="X729">
        <v>0</v>
      </c>
      <c r="Y729">
        <v>1</v>
      </c>
      <c r="Z729">
        <v>0</v>
      </c>
      <c r="AA729">
        <v>0</v>
      </c>
      <c r="AB729">
        <v>0</v>
      </c>
      <c r="AC729">
        <v>0</v>
      </c>
      <c r="AD729">
        <v>0</v>
      </c>
      <c r="AE729">
        <v>0</v>
      </c>
      <c r="AF729">
        <v>0</v>
      </c>
      <c r="AG729">
        <v>0</v>
      </c>
    </row>
    <row r="730" spans="1:33">
      <c r="A730" s="73">
        <v>729</v>
      </c>
      <c r="B730" s="73" t="s">
        <v>2695</v>
      </c>
      <c r="C730" s="73" t="s">
        <v>2692</v>
      </c>
      <c r="D730" s="73" t="s">
        <v>990</v>
      </c>
      <c r="E730" s="73" t="s">
        <v>985</v>
      </c>
      <c r="F730">
        <v>12</v>
      </c>
      <c r="G730" s="73" t="s">
        <v>1668</v>
      </c>
      <c r="H730" s="73" t="s">
        <v>1698</v>
      </c>
      <c r="I730" s="73" t="s">
        <v>1670</v>
      </c>
      <c r="J730" s="73" t="s">
        <v>2693</v>
      </c>
      <c r="K730">
        <v>221</v>
      </c>
      <c r="L730">
        <v>220</v>
      </c>
      <c r="M730">
        <v>3</v>
      </c>
      <c r="N730">
        <v>217</v>
      </c>
      <c r="O730">
        <v>55</v>
      </c>
      <c r="P730">
        <v>42.666666665999998</v>
      </c>
      <c r="Q730">
        <v>11.666666665999999</v>
      </c>
      <c r="R730">
        <v>105000</v>
      </c>
      <c r="S730">
        <v>230000</v>
      </c>
      <c r="T730">
        <v>73500</v>
      </c>
      <c r="U730">
        <v>94500</v>
      </c>
      <c r="V730">
        <v>115000</v>
      </c>
      <c r="W730">
        <v>0</v>
      </c>
      <c r="X730">
        <v>0</v>
      </c>
      <c r="Y730">
        <v>220</v>
      </c>
      <c r="Z730">
        <v>1</v>
      </c>
      <c r="AA730">
        <v>0</v>
      </c>
      <c r="AB730">
        <v>0</v>
      </c>
      <c r="AC730">
        <v>0</v>
      </c>
      <c r="AD730">
        <v>0</v>
      </c>
      <c r="AE730">
        <v>0</v>
      </c>
      <c r="AF730">
        <v>0</v>
      </c>
      <c r="AG730">
        <v>0</v>
      </c>
    </row>
    <row r="731" spans="1:33">
      <c r="A731" s="73">
        <v>730</v>
      </c>
      <c r="B731" s="73" t="s">
        <v>2696</v>
      </c>
      <c r="C731" s="73" t="s">
        <v>2697</v>
      </c>
      <c r="D731" s="73" t="s">
        <v>990</v>
      </c>
      <c r="E731" s="73" t="s">
        <v>985</v>
      </c>
      <c r="F731">
        <v>6</v>
      </c>
      <c r="G731" s="73" t="s">
        <v>1702</v>
      </c>
      <c r="H731" s="73" t="s">
        <v>2698</v>
      </c>
      <c r="I731" s="73" t="s">
        <v>1670</v>
      </c>
      <c r="J731" s="73" t="s">
        <v>2699</v>
      </c>
      <c r="K731">
        <v>7</v>
      </c>
      <c r="L731">
        <v>0</v>
      </c>
      <c r="M731">
        <v>0</v>
      </c>
      <c r="N731">
        <v>0</v>
      </c>
      <c r="O731">
        <v>0</v>
      </c>
      <c r="P731">
        <v>0</v>
      </c>
      <c r="Q731">
        <v>0</v>
      </c>
      <c r="R731">
        <v>350000</v>
      </c>
      <c r="S731">
        <v>780000</v>
      </c>
      <c r="T731">
        <v>0</v>
      </c>
      <c r="U731">
        <v>315000</v>
      </c>
      <c r="V731">
        <v>390000</v>
      </c>
      <c r="W731">
        <v>0</v>
      </c>
      <c r="X731">
        <v>0</v>
      </c>
      <c r="Y731">
        <v>0</v>
      </c>
      <c r="Z731">
        <v>0</v>
      </c>
      <c r="AA731">
        <v>0</v>
      </c>
      <c r="AB731">
        <v>7</v>
      </c>
      <c r="AC731">
        <v>0</v>
      </c>
      <c r="AD731">
        <v>0</v>
      </c>
      <c r="AE731">
        <v>0</v>
      </c>
      <c r="AF731">
        <v>0</v>
      </c>
      <c r="AG731">
        <v>0</v>
      </c>
    </row>
    <row r="732" spans="1:33">
      <c r="A732" s="73">
        <v>731</v>
      </c>
      <c r="B732" s="73" t="s">
        <v>2700</v>
      </c>
      <c r="C732" s="73" t="s">
        <v>2701</v>
      </c>
      <c r="D732" s="73" t="s">
        <v>990</v>
      </c>
      <c r="E732" s="73" t="s">
        <v>985</v>
      </c>
      <c r="F732">
        <v>6</v>
      </c>
      <c r="G732" s="73" t="s">
        <v>2346</v>
      </c>
      <c r="H732" s="73" t="s">
        <v>2607</v>
      </c>
      <c r="I732" s="73" t="s">
        <v>1670</v>
      </c>
      <c r="J732" s="73" t="s">
        <v>2702</v>
      </c>
      <c r="K732">
        <v>3</v>
      </c>
      <c r="L732">
        <v>0</v>
      </c>
      <c r="M732">
        <v>0</v>
      </c>
      <c r="N732">
        <v>0</v>
      </c>
      <c r="O732">
        <v>0</v>
      </c>
      <c r="P732">
        <v>0</v>
      </c>
      <c r="Q732">
        <v>0</v>
      </c>
      <c r="R732">
        <v>88000</v>
      </c>
      <c r="S732">
        <v>186000</v>
      </c>
      <c r="T732">
        <v>0</v>
      </c>
      <c r="U732">
        <v>0</v>
      </c>
      <c r="V732">
        <v>150000</v>
      </c>
      <c r="W732">
        <v>0</v>
      </c>
      <c r="X732">
        <v>0</v>
      </c>
      <c r="Y732">
        <v>0</v>
      </c>
      <c r="Z732">
        <v>0</v>
      </c>
      <c r="AA732">
        <v>0</v>
      </c>
      <c r="AB732">
        <v>3</v>
      </c>
      <c r="AC732">
        <v>0</v>
      </c>
      <c r="AD732">
        <v>0</v>
      </c>
      <c r="AE732">
        <v>0</v>
      </c>
      <c r="AF732">
        <v>0</v>
      </c>
      <c r="AG732">
        <v>0</v>
      </c>
    </row>
    <row r="733" spans="1:33">
      <c r="A733" s="73">
        <v>732</v>
      </c>
      <c r="B733" s="73" t="s">
        <v>1320</v>
      </c>
      <c r="C733" s="73" t="s">
        <v>1321</v>
      </c>
      <c r="D733" s="73" t="s">
        <v>990</v>
      </c>
      <c r="E733" s="73" t="s">
        <v>985</v>
      </c>
      <c r="F733">
        <v>12</v>
      </c>
      <c r="G733" s="73" t="s">
        <v>1668</v>
      </c>
      <c r="H733" s="73" t="s">
        <v>1693</v>
      </c>
      <c r="I733" s="73" t="s">
        <v>1670</v>
      </c>
      <c r="J733" s="73" t="s">
        <v>1560</v>
      </c>
      <c r="K733">
        <v>4</v>
      </c>
      <c r="L733">
        <v>4</v>
      </c>
      <c r="M733">
        <v>0</v>
      </c>
      <c r="N733">
        <v>4</v>
      </c>
      <c r="O733">
        <v>0</v>
      </c>
      <c r="P733">
        <v>12</v>
      </c>
      <c r="Q733">
        <v>10.416666665999999</v>
      </c>
      <c r="R733">
        <v>77000</v>
      </c>
      <c r="S733">
        <v>170000</v>
      </c>
      <c r="T733">
        <v>53900</v>
      </c>
      <c r="U733">
        <v>65500</v>
      </c>
      <c r="V733">
        <v>80000</v>
      </c>
      <c r="W733">
        <v>0</v>
      </c>
      <c r="X733">
        <v>0</v>
      </c>
      <c r="Y733">
        <v>4</v>
      </c>
      <c r="Z733">
        <v>0</v>
      </c>
      <c r="AA733">
        <v>0</v>
      </c>
      <c r="AB733">
        <v>0</v>
      </c>
      <c r="AC733">
        <v>0</v>
      </c>
      <c r="AD733">
        <v>0</v>
      </c>
      <c r="AE733">
        <v>0</v>
      </c>
      <c r="AF733">
        <v>0</v>
      </c>
      <c r="AG733">
        <v>0</v>
      </c>
    </row>
    <row r="734" spans="1:33">
      <c r="A734" s="73">
        <v>733</v>
      </c>
      <c r="B734" s="73" t="s">
        <v>1322</v>
      </c>
      <c r="C734" s="73" t="s">
        <v>1323</v>
      </c>
      <c r="D734" s="73" t="s">
        <v>990</v>
      </c>
      <c r="E734" s="73" t="s">
        <v>985</v>
      </c>
      <c r="F734">
        <v>12</v>
      </c>
      <c r="G734" s="73" t="s">
        <v>1705</v>
      </c>
      <c r="H734" s="73" t="s">
        <v>1687</v>
      </c>
      <c r="I734" s="73" t="s">
        <v>1670</v>
      </c>
      <c r="J734" s="73" t="s">
        <v>1561</v>
      </c>
      <c r="K734">
        <v>263</v>
      </c>
      <c r="L734">
        <v>220</v>
      </c>
      <c r="M734">
        <v>15</v>
      </c>
      <c r="N734">
        <v>205</v>
      </c>
      <c r="O734">
        <v>11</v>
      </c>
      <c r="P734">
        <v>32.333333332999999</v>
      </c>
      <c r="Q734">
        <v>8.0833333330000006</v>
      </c>
      <c r="R734">
        <v>109000</v>
      </c>
      <c r="S734">
        <v>220000</v>
      </c>
      <c r="T734">
        <v>76300</v>
      </c>
      <c r="U734">
        <v>98100</v>
      </c>
      <c r="V734">
        <v>110000</v>
      </c>
      <c r="W734">
        <v>0</v>
      </c>
      <c r="X734">
        <v>0</v>
      </c>
      <c r="Y734">
        <v>220</v>
      </c>
      <c r="Z734">
        <v>0</v>
      </c>
      <c r="AA734">
        <v>0</v>
      </c>
      <c r="AB734">
        <v>0</v>
      </c>
      <c r="AC734">
        <v>0</v>
      </c>
      <c r="AD734">
        <v>42</v>
      </c>
      <c r="AE734">
        <v>0</v>
      </c>
      <c r="AF734">
        <v>1</v>
      </c>
      <c r="AG734">
        <v>0</v>
      </c>
    </row>
    <row r="735" spans="1:33">
      <c r="A735" s="73">
        <v>734</v>
      </c>
      <c r="B735" s="73" t="s">
        <v>1324</v>
      </c>
      <c r="C735" s="73" t="s">
        <v>1325</v>
      </c>
      <c r="D735" s="73" t="s">
        <v>990</v>
      </c>
      <c r="E735" s="73" t="s">
        <v>985</v>
      </c>
      <c r="F735">
        <v>12</v>
      </c>
      <c r="G735" s="73" t="s">
        <v>1683</v>
      </c>
      <c r="H735" s="73" t="s">
        <v>1723</v>
      </c>
      <c r="I735" s="73" t="s">
        <v>1670</v>
      </c>
      <c r="J735" s="73" t="s">
        <v>1562</v>
      </c>
      <c r="K735">
        <v>244</v>
      </c>
      <c r="L735">
        <v>244</v>
      </c>
      <c r="M735">
        <v>0</v>
      </c>
      <c r="N735">
        <v>244</v>
      </c>
      <c r="O735">
        <v>19</v>
      </c>
      <c r="P735">
        <v>9.6666666659999994</v>
      </c>
      <c r="Q735">
        <v>4.3333333329999997</v>
      </c>
      <c r="R735">
        <v>123000</v>
      </c>
      <c r="S735">
        <v>270000</v>
      </c>
      <c r="T735">
        <v>86100</v>
      </c>
      <c r="U735">
        <v>110700</v>
      </c>
      <c r="V735">
        <v>110000</v>
      </c>
      <c r="W735">
        <v>0</v>
      </c>
      <c r="X735">
        <v>0</v>
      </c>
      <c r="Y735">
        <v>244</v>
      </c>
      <c r="Z735">
        <v>0</v>
      </c>
      <c r="AA735">
        <v>0</v>
      </c>
      <c r="AB735">
        <v>0</v>
      </c>
      <c r="AC735">
        <v>0</v>
      </c>
      <c r="AD735">
        <v>0</v>
      </c>
      <c r="AE735">
        <v>0</v>
      </c>
      <c r="AF735">
        <v>0</v>
      </c>
      <c r="AG735">
        <v>0</v>
      </c>
    </row>
    <row r="736" spans="1:33">
      <c r="A736" s="73">
        <v>735</v>
      </c>
      <c r="B736" s="73" t="s">
        <v>2703</v>
      </c>
      <c r="C736" s="73" t="s">
        <v>2704</v>
      </c>
      <c r="D736" s="73" t="s">
        <v>990</v>
      </c>
      <c r="E736" s="73" t="s">
        <v>985</v>
      </c>
      <c r="F736">
        <v>12</v>
      </c>
      <c r="G736" s="73" t="s">
        <v>1714</v>
      </c>
      <c r="H736" s="73" t="s">
        <v>1675</v>
      </c>
      <c r="I736" s="73" t="s">
        <v>1670</v>
      </c>
      <c r="J736" s="73" t="s">
        <v>2705</v>
      </c>
      <c r="K736">
        <v>83</v>
      </c>
      <c r="L736">
        <v>82</v>
      </c>
      <c r="M736">
        <v>0</v>
      </c>
      <c r="N736">
        <v>82</v>
      </c>
      <c r="O736">
        <v>60</v>
      </c>
      <c r="P736">
        <v>32.333333332999999</v>
      </c>
      <c r="Q736">
        <v>11.583333333000001</v>
      </c>
      <c r="R736">
        <v>132000</v>
      </c>
      <c r="S736">
        <v>290000</v>
      </c>
      <c r="T736">
        <v>105600</v>
      </c>
      <c r="U736">
        <v>118800</v>
      </c>
      <c r="V736">
        <v>145000</v>
      </c>
      <c r="W736">
        <v>0</v>
      </c>
      <c r="X736">
        <v>0</v>
      </c>
      <c r="Y736">
        <v>82</v>
      </c>
      <c r="Z736">
        <v>0</v>
      </c>
      <c r="AA736">
        <v>0</v>
      </c>
      <c r="AB736">
        <v>0</v>
      </c>
      <c r="AC736">
        <v>0</v>
      </c>
      <c r="AD736">
        <v>0</v>
      </c>
      <c r="AE736">
        <v>0</v>
      </c>
      <c r="AF736">
        <v>1</v>
      </c>
      <c r="AG736">
        <v>0</v>
      </c>
    </row>
    <row r="737" spans="1:33">
      <c r="A737" s="73">
        <v>736</v>
      </c>
      <c r="B737" s="73" t="s">
        <v>1326</v>
      </c>
      <c r="C737" s="73" t="s">
        <v>1327</v>
      </c>
      <c r="D737" s="73" t="s">
        <v>990</v>
      </c>
      <c r="E737" s="73" t="s">
        <v>985</v>
      </c>
      <c r="F737">
        <v>12</v>
      </c>
      <c r="G737" s="73" t="s">
        <v>1683</v>
      </c>
      <c r="H737" s="73" t="s">
        <v>1723</v>
      </c>
      <c r="I737" s="73" t="s">
        <v>1670</v>
      </c>
      <c r="J737" s="73" t="s">
        <v>1563</v>
      </c>
      <c r="K737">
        <v>122</v>
      </c>
      <c r="L737">
        <v>121</v>
      </c>
      <c r="M737">
        <v>0</v>
      </c>
      <c r="N737">
        <v>121</v>
      </c>
      <c r="O737">
        <v>47</v>
      </c>
      <c r="P737">
        <v>21.666666666000001</v>
      </c>
      <c r="Q737">
        <v>6.9166666660000002</v>
      </c>
      <c r="R737">
        <v>123000</v>
      </c>
      <c r="S737">
        <v>270000</v>
      </c>
      <c r="T737">
        <v>86100</v>
      </c>
      <c r="U737">
        <v>110700</v>
      </c>
      <c r="V737">
        <v>110000</v>
      </c>
      <c r="W737">
        <v>0</v>
      </c>
      <c r="X737">
        <v>0</v>
      </c>
      <c r="Y737">
        <v>121</v>
      </c>
      <c r="Z737">
        <v>0</v>
      </c>
      <c r="AA737">
        <v>0</v>
      </c>
      <c r="AB737">
        <v>0</v>
      </c>
      <c r="AC737">
        <v>0</v>
      </c>
      <c r="AD737">
        <v>0</v>
      </c>
      <c r="AE737">
        <v>0</v>
      </c>
      <c r="AF737">
        <v>1</v>
      </c>
      <c r="AG737">
        <v>0</v>
      </c>
    </row>
    <row r="738" spans="1:33">
      <c r="A738" s="73">
        <v>737</v>
      </c>
      <c r="B738" s="73" t="s">
        <v>2706</v>
      </c>
      <c r="C738" s="73" t="s">
        <v>2707</v>
      </c>
      <c r="D738" s="73" t="s">
        <v>990</v>
      </c>
      <c r="E738" s="73" t="s">
        <v>985</v>
      </c>
      <c r="F738">
        <v>12</v>
      </c>
      <c r="G738" s="73" t="s">
        <v>1683</v>
      </c>
      <c r="H738" s="73" t="s">
        <v>1675</v>
      </c>
      <c r="I738" s="73" t="s">
        <v>1670</v>
      </c>
      <c r="J738" s="73" t="s">
        <v>2708</v>
      </c>
      <c r="K738">
        <v>492</v>
      </c>
      <c r="L738">
        <v>492</v>
      </c>
      <c r="M738">
        <v>0</v>
      </c>
      <c r="N738">
        <v>492</v>
      </c>
      <c r="O738">
        <v>31</v>
      </c>
      <c r="P738">
        <v>13</v>
      </c>
      <c r="Q738">
        <v>4</v>
      </c>
      <c r="R738">
        <v>230000</v>
      </c>
      <c r="S738">
        <v>500000</v>
      </c>
      <c r="T738">
        <v>161000</v>
      </c>
      <c r="U738">
        <v>207000</v>
      </c>
      <c r="V738">
        <v>210000</v>
      </c>
      <c r="W738">
        <v>0</v>
      </c>
      <c r="X738">
        <v>0</v>
      </c>
      <c r="Y738">
        <v>492</v>
      </c>
      <c r="Z738">
        <v>0</v>
      </c>
      <c r="AA738">
        <v>0</v>
      </c>
      <c r="AB738">
        <v>0</v>
      </c>
      <c r="AC738">
        <v>0</v>
      </c>
      <c r="AD738">
        <v>0</v>
      </c>
      <c r="AE738">
        <v>0</v>
      </c>
      <c r="AF738">
        <v>0</v>
      </c>
      <c r="AG738">
        <v>0</v>
      </c>
    </row>
    <row r="739" spans="1:33">
      <c r="A739" s="73">
        <v>738</v>
      </c>
      <c r="B739" s="73" t="s">
        <v>2710</v>
      </c>
      <c r="C739" s="73" t="s">
        <v>2711</v>
      </c>
      <c r="D739" s="73" t="s">
        <v>990</v>
      </c>
      <c r="E739" s="73" t="s">
        <v>985</v>
      </c>
      <c r="F739">
        <v>12</v>
      </c>
      <c r="G739" s="73" t="s">
        <v>1735</v>
      </c>
      <c r="H739" s="73" t="s">
        <v>1707</v>
      </c>
      <c r="I739" s="73" t="s">
        <v>2709</v>
      </c>
      <c r="J739" s="73" t="s">
        <v>2712</v>
      </c>
      <c r="K739">
        <v>2</v>
      </c>
      <c r="L739">
        <v>2</v>
      </c>
      <c r="M739">
        <v>0</v>
      </c>
      <c r="N739">
        <v>2</v>
      </c>
      <c r="O739">
        <v>0</v>
      </c>
      <c r="P739">
        <v>2</v>
      </c>
      <c r="Q739">
        <v>0.5</v>
      </c>
      <c r="R739">
        <v>13000</v>
      </c>
      <c r="S739">
        <v>30000</v>
      </c>
      <c r="T739">
        <v>0</v>
      </c>
      <c r="U739">
        <v>11000</v>
      </c>
      <c r="V739">
        <v>15000</v>
      </c>
      <c r="W739">
        <v>0</v>
      </c>
      <c r="X739">
        <v>0</v>
      </c>
      <c r="Y739">
        <v>2</v>
      </c>
      <c r="Z739">
        <v>0</v>
      </c>
      <c r="AA739">
        <v>0</v>
      </c>
      <c r="AB739">
        <v>0</v>
      </c>
      <c r="AC739">
        <v>0</v>
      </c>
      <c r="AD739">
        <v>0</v>
      </c>
      <c r="AE739">
        <v>0</v>
      </c>
      <c r="AF739">
        <v>0</v>
      </c>
      <c r="AG739">
        <v>0</v>
      </c>
    </row>
    <row r="740" spans="1:33">
      <c r="A740" s="73">
        <v>739</v>
      </c>
      <c r="B740" s="73" t="s">
        <v>1328</v>
      </c>
      <c r="C740" s="73" t="s">
        <v>1329</v>
      </c>
      <c r="D740" s="73" t="s">
        <v>990</v>
      </c>
      <c r="E740" s="73" t="s">
        <v>985</v>
      </c>
      <c r="F740">
        <v>12</v>
      </c>
      <c r="G740" s="73" t="s">
        <v>1689</v>
      </c>
      <c r="H740" s="73" t="s">
        <v>1727</v>
      </c>
      <c r="I740" s="73" t="s">
        <v>2709</v>
      </c>
      <c r="J740" s="73" t="s">
        <v>1565</v>
      </c>
      <c r="K740">
        <v>51</v>
      </c>
      <c r="L740">
        <v>51</v>
      </c>
      <c r="M740">
        <v>0</v>
      </c>
      <c r="N740">
        <v>51</v>
      </c>
      <c r="O740">
        <v>46</v>
      </c>
      <c r="P740">
        <v>45</v>
      </c>
      <c r="Q740">
        <v>18.833333332999999</v>
      </c>
      <c r="R740">
        <v>13000</v>
      </c>
      <c r="S740">
        <v>30000</v>
      </c>
      <c r="T740">
        <v>0</v>
      </c>
      <c r="U740">
        <v>11000</v>
      </c>
      <c r="V740">
        <v>15000</v>
      </c>
      <c r="W740">
        <v>0</v>
      </c>
      <c r="X740">
        <v>0</v>
      </c>
      <c r="Y740">
        <v>51</v>
      </c>
      <c r="Z740">
        <v>0</v>
      </c>
      <c r="AA740">
        <v>0</v>
      </c>
      <c r="AB740">
        <v>0</v>
      </c>
      <c r="AC740">
        <v>0</v>
      </c>
      <c r="AD740">
        <v>0</v>
      </c>
      <c r="AE740">
        <v>0</v>
      </c>
      <c r="AF740">
        <v>0</v>
      </c>
      <c r="AG740">
        <v>0</v>
      </c>
    </row>
    <row r="741" spans="1:33">
      <c r="A741" s="73">
        <v>740</v>
      </c>
      <c r="B741" s="73" t="s">
        <v>2713</v>
      </c>
      <c r="C741" s="73" t="s">
        <v>1329</v>
      </c>
      <c r="D741" s="73" t="s">
        <v>990</v>
      </c>
      <c r="E741" s="73" t="s">
        <v>985</v>
      </c>
      <c r="F741">
        <v>12</v>
      </c>
      <c r="G741" s="73" t="s">
        <v>1726</v>
      </c>
      <c r="H741" s="73" t="s">
        <v>1727</v>
      </c>
      <c r="I741" s="73" t="s">
        <v>2709</v>
      </c>
      <c r="J741" s="73" t="s">
        <v>1565</v>
      </c>
      <c r="K741">
        <v>1485</v>
      </c>
      <c r="L741">
        <v>1485</v>
      </c>
      <c r="M741">
        <v>0</v>
      </c>
      <c r="N741">
        <v>1485</v>
      </c>
      <c r="O741">
        <v>1</v>
      </c>
      <c r="P741">
        <v>4.6666666660000002</v>
      </c>
      <c r="Q741">
        <v>3.9166666659999998</v>
      </c>
      <c r="R741">
        <v>13000</v>
      </c>
      <c r="S741">
        <v>30000</v>
      </c>
      <c r="T741">
        <v>0</v>
      </c>
      <c r="U741">
        <v>11000</v>
      </c>
      <c r="V741">
        <v>15000</v>
      </c>
      <c r="W741">
        <v>0</v>
      </c>
      <c r="X741">
        <v>0</v>
      </c>
      <c r="Y741">
        <v>1485</v>
      </c>
      <c r="Z741">
        <v>0</v>
      </c>
      <c r="AA741">
        <v>0</v>
      </c>
      <c r="AB741">
        <v>0</v>
      </c>
      <c r="AC741">
        <v>0</v>
      </c>
      <c r="AD741">
        <v>0</v>
      </c>
      <c r="AE741">
        <v>0</v>
      </c>
      <c r="AF741">
        <v>0</v>
      </c>
      <c r="AG741">
        <v>0</v>
      </c>
    </row>
    <row r="742" spans="1:33">
      <c r="A742" s="73">
        <v>741</v>
      </c>
      <c r="B742" s="73" t="s">
        <v>2714</v>
      </c>
      <c r="C742" s="73" t="s">
        <v>1330</v>
      </c>
      <c r="D742" s="73" t="s">
        <v>990</v>
      </c>
      <c r="E742" s="73" t="s">
        <v>985</v>
      </c>
      <c r="F742">
        <v>12</v>
      </c>
      <c r="G742" s="73" t="s">
        <v>1735</v>
      </c>
      <c r="H742" s="73" t="s">
        <v>1707</v>
      </c>
      <c r="I742" s="73" t="s">
        <v>2709</v>
      </c>
      <c r="J742" s="73" t="s">
        <v>1566</v>
      </c>
      <c r="K742">
        <v>1</v>
      </c>
      <c r="L742">
        <v>1</v>
      </c>
      <c r="M742">
        <v>0</v>
      </c>
      <c r="N742">
        <v>1</v>
      </c>
      <c r="O742">
        <v>0</v>
      </c>
      <c r="P742">
        <v>0</v>
      </c>
      <c r="Q742">
        <v>0</v>
      </c>
      <c r="R742">
        <v>26000</v>
      </c>
      <c r="S742">
        <v>58000</v>
      </c>
      <c r="T742">
        <v>0</v>
      </c>
      <c r="U742">
        <v>22100</v>
      </c>
      <c r="V742">
        <v>29000</v>
      </c>
      <c r="W742">
        <v>0</v>
      </c>
      <c r="X742">
        <v>0</v>
      </c>
      <c r="Y742">
        <v>1</v>
      </c>
      <c r="Z742">
        <v>0</v>
      </c>
      <c r="AA742">
        <v>0</v>
      </c>
      <c r="AB742">
        <v>0</v>
      </c>
      <c r="AC742">
        <v>0</v>
      </c>
      <c r="AD742">
        <v>0</v>
      </c>
      <c r="AE742">
        <v>0</v>
      </c>
      <c r="AF742">
        <v>0</v>
      </c>
      <c r="AG742">
        <v>0</v>
      </c>
    </row>
    <row r="743" spans="1:33">
      <c r="A743" s="73">
        <v>742</v>
      </c>
      <c r="B743" s="73" t="s">
        <v>2715</v>
      </c>
      <c r="C743" s="73" t="s">
        <v>1330</v>
      </c>
      <c r="D743" s="73" t="s">
        <v>990</v>
      </c>
      <c r="E743" s="73" t="s">
        <v>985</v>
      </c>
      <c r="F743">
        <v>6</v>
      </c>
      <c r="G743" s="73" t="s">
        <v>1674</v>
      </c>
      <c r="H743" s="73" t="s">
        <v>1707</v>
      </c>
      <c r="I743" s="73" t="s">
        <v>2709</v>
      </c>
      <c r="J743" s="73" t="s">
        <v>1566</v>
      </c>
      <c r="K743">
        <v>1</v>
      </c>
      <c r="L743">
        <v>0</v>
      </c>
      <c r="M743">
        <v>0</v>
      </c>
      <c r="N743">
        <v>0</v>
      </c>
      <c r="O743">
        <v>0</v>
      </c>
      <c r="P743">
        <v>0</v>
      </c>
      <c r="Q743">
        <v>0</v>
      </c>
      <c r="R743">
        <v>26000</v>
      </c>
      <c r="S743">
        <v>58000</v>
      </c>
      <c r="T743">
        <v>0</v>
      </c>
      <c r="U743">
        <v>22100</v>
      </c>
      <c r="V743">
        <v>29000</v>
      </c>
      <c r="W743">
        <v>0</v>
      </c>
      <c r="X743">
        <v>0</v>
      </c>
      <c r="Y743">
        <v>0</v>
      </c>
      <c r="Z743">
        <v>1</v>
      </c>
      <c r="AA743">
        <v>0</v>
      </c>
      <c r="AB743">
        <v>0</v>
      </c>
      <c r="AC743">
        <v>0</v>
      </c>
      <c r="AD743">
        <v>0</v>
      </c>
      <c r="AE743">
        <v>0</v>
      </c>
      <c r="AF743">
        <v>0</v>
      </c>
      <c r="AG743">
        <v>0</v>
      </c>
    </row>
    <row r="744" spans="1:33">
      <c r="A744" s="73">
        <v>743</v>
      </c>
      <c r="B744" s="73" t="s">
        <v>1331</v>
      </c>
      <c r="C744" s="73" t="s">
        <v>1330</v>
      </c>
      <c r="D744" s="73" t="s">
        <v>990</v>
      </c>
      <c r="E744" s="73" t="s">
        <v>985</v>
      </c>
      <c r="F744">
        <v>6</v>
      </c>
      <c r="G744" s="73" t="s">
        <v>1705</v>
      </c>
      <c r="H744" s="73" t="s">
        <v>1707</v>
      </c>
      <c r="I744" s="73" t="s">
        <v>2709</v>
      </c>
      <c r="J744" s="73" t="s">
        <v>1566</v>
      </c>
      <c r="K744">
        <v>134</v>
      </c>
      <c r="L744">
        <v>134</v>
      </c>
      <c r="M744">
        <v>0</v>
      </c>
      <c r="N744">
        <v>134</v>
      </c>
      <c r="O744">
        <v>29</v>
      </c>
      <c r="P744">
        <v>18.333333332999999</v>
      </c>
      <c r="Q744">
        <v>7.6666666660000002</v>
      </c>
      <c r="R744">
        <v>26000</v>
      </c>
      <c r="S744">
        <v>58000</v>
      </c>
      <c r="T744">
        <v>0</v>
      </c>
      <c r="U744">
        <v>22100</v>
      </c>
      <c r="V744">
        <v>29000</v>
      </c>
      <c r="W744">
        <v>0</v>
      </c>
      <c r="X744">
        <v>0</v>
      </c>
      <c r="Y744">
        <v>134</v>
      </c>
      <c r="Z744">
        <v>0</v>
      </c>
      <c r="AA744">
        <v>0</v>
      </c>
      <c r="AB744">
        <v>0</v>
      </c>
      <c r="AC744">
        <v>0</v>
      </c>
      <c r="AD744">
        <v>0</v>
      </c>
      <c r="AE744">
        <v>0</v>
      </c>
      <c r="AF744">
        <v>0</v>
      </c>
      <c r="AG744">
        <v>0</v>
      </c>
    </row>
    <row r="745" spans="1:33">
      <c r="A745" s="73">
        <v>744</v>
      </c>
      <c r="B745" s="73" t="s">
        <v>2716</v>
      </c>
      <c r="C745" s="73" t="s">
        <v>1332</v>
      </c>
      <c r="D745" s="73" t="s">
        <v>990</v>
      </c>
      <c r="E745" s="73" t="s">
        <v>985</v>
      </c>
      <c r="F745">
        <v>6</v>
      </c>
      <c r="G745" s="73" t="s">
        <v>1689</v>
      </c>
      <c r="H745" s="73" t="s">
        <v>1707</v>
      </c>
      <c r="I745" s="73" t="s">
        <v>2709</v>
      </c>
      <c r="J745" s="73" t="s">
        <v>1567</v>
      </c>
      <c r="K745">
        <v>5</v>
      </c>
      <c r="L745">
        <v>4</v>
      </c>
      <c r="M745">
        <v>0</v>
      </c>
      <c r="N745">
        <v>4</v>
      </c>
      <c r="O745">
        <v>0</v>
      </c>
      <c r="P745">
        <v>0</v>
      </c>
      <c r="Q745">
        <v>0</v>
      </c>
      <c r="R745">
        <v>26000</v>
      </c>
      <c r="S745">
        <v>58000</v>
      </c>
      <c r="T745">
        <v>0</v>
      </c>
      <c r="U745">
        <v>22100</v>
      </c>
      <c r="V745">
        <v>29000</v>
      </c>
      <c r="W745">
        <v>0</v>
      </c>
      <c r="X745">
        <v>0</v>
      </c>
      <c r="Y745">
        <v>4</v>
      </c>
      <c r="Z745">
        <v>1</v>
      </c>
      <c r="AA745">
        <v>0</v>
      </c>
      <c r="AB745">
        <v>0</v>
      </c>
      <c r="AC745">
        <v>0</v>
      </c>
      <c r="AD745">
        <v>0</v>
      </c>
      <c r="AE745">
        <v>0</v>
      </c>
      <c r="AF745">
        <v>0</v>
      </c>
      <c r="AG745">
        <v>0</v>
      </c>
    </row>
    <row r="746" spans="1:33">
      <c r="A746" s="73">
        <v>745</v>
      </c>
      <c r="B746" s="73" t="s">
        <v>1333</v>
      </c>
      <c r="C746" s="73" t="s">
        <v>1332</v>
      </c>
      <c r="D746" s="73" t="s">
        <v>990</v>
      </c>
      <c r="E746" s="73" t="s">
        <v>985</v>
      </c>
      <c r="F746">
        <v>6</v>
      </c>
      <c r="G746" s="73" t="s">
        <v>1674</v>
      </c>
      <c r="H746" s="73" t="s">
        <v>1707</v>
      </c>
      <c r="I746" s="73" t="s">
        <v>2709</v>
      </c>
      <c r="J746" s="73" t="s">
        <v>1567</v>
      </c>
      <c r="K746">
        <v>138</v>
      </c>
      <c r="L746">
        <v>137</v>
      </c>
      <c r="M746">
        <v>0</v>
      </c>
      <c r="N746">
        <v>137</v>
      </c>
      <c r="O746">
        <v>23</v>
      </c>
      <c r="P746">
        <v>18.666666666000001</v>
      </c>
      <c r="Q746">
        <v>9.8333333330000006</v>
      </c>
      <c r="R746">
        <v>26000</v>
      </c>
      <c r="S746">
        <v>58000</v>
      </c>
      <c r="T746">
        <v>0</v>
      </c>
      <c r="U746">
        <v>22100</v>
      </c>
      <c r="V746">
        <v>29000</v>
      </c>
      <c r="W746">
        <v>0</v>
      </c>
      <c r="X746">
        <v>0</v>
      </c>
      <c r="Y746">
        <v>137</v>
      </c>
      <c r="Z746">
        <v>1</v>
      </c>
      <c r="AA746">
        <v>0</v>
      </c>
      <c r="AB746">
        <v>0</v>
      </c>
      <c r="AC746">
        <v>0</v>
      </c>
      <c r="AD746">
        <v>0</v>
      </c>
      <c r="AE746">
        <v>0</v>
      </c>
      <c r="AF746">
        <v>0</v>
      </c>
      <c r="AG746">
        <v>0</v>
      </c>
    </row>
    <row r="747" spans="1:33">
      <c r="A747" s="73">
        <v>746</v>
      </c>
      <c r="B747" s="73" t="s">
        <v>3185</v>
      </c>
      <c r="C747" s="73" t="s">
        <v>1334</v>
      </c>
      <c r="D747" s="73" t="s">
        <v>990</v>
      </c>
      <c r="E747" s="73" t="s">
        <v>985</v>
      </c>
      <c r="F747">
        <v>12</v>
      </c>
      <c r="G747" s="73" t="s">
        <v>1776</v>
      </c>
      <c r="H747" s="73" t="s">
        <v>1698</v>
      </c>
      <c r="I747" s="73" t="s">
        <v>2709</v>
      </c>
      <c r="J747" s="73" t="s">
        <v>1568</v>
      </c>
      <c r="K747">
        <v>-1</v>
      </c>
      <c r="L747">
        <v>-1</v>
      </c>
      <c r="M747">
        <v>0</v>
      </c>
      <c r="N747">
        <v>-1</v>
      </c>
      <c r="O747">
        <v>0</v>
      </c>
      <c r="P747">
        <v>0</v>
      </c>
      <c r="Q747">
        <v>0</v>
      </c>
      <c r="R747">
        <v>35000</v>
      </c>
      <c r="S747">
        <v>64000</v>
      </c>
      <c r="T747">
        <v>0</v>
      </c>
      <c r="U747">
        <v>29800</v>
      </c>
      <c r="V747">
        <v>32000</v>
      </c>
      <c r="W747">
        <v>0</v>
      </c>
      <c r="X747">
        <v>0</v>
      </c>
      <c r="Y747">
        <v>-1</v>
      </c>
      <c r="Z747">
        <v>0</v>
      </c>
      <c r="AA747">
        <v>0</v>
      </c>
      <c r="AB747">
        <v>0</v>
      </c>
      <c r="AC747">
        <v>0</v>
      </c>
      <c r="AD747">
        <v>0</v>
      </c>
      <c r="AE747">
        <v>0</v>
      </c>
      <c r="AF747">
        <v>0</v>
      </c>
      <c r="AG747">
        <v>0</v>
      </c>
    </row>
    <row r="748" spans="1:33">
      <c r="A748" s="73">
        <v>747</v>
      </c>
      <c r="B748" s="73" t="s">
        <v>2717</v>
      </c>
      <c r="C748" s="73" t="s">
        <v>1334</v>
      </c>
      <c r="D748" s="73" t="s">
        <v>990</v>
      </c>
      <c r="E748" s="73" t="s">
        <v>985</v>
      </c>
      <c r="F748">
        <v>6</v>
      </c>
      <c r="G748" s="73" t="s">
        <v>1714</v>
      </c>
      <c r="H748" s="73" t="s">
        <v>1698</v>
      </c>
      <c r="I748" s="73" t="s">
        <v>2709</v>
      </c>
      <c r="J748" s="73" t="s">
        <v>1568</v>
      </c>
      <c r="K748">
        <v>2</v>
      </c>
      <c r="L748">
        <v>2</v>
      </c>
      <c r="M748">
        <v>0</v>
      </c>
      <c r="N748">
        <v>2</v>
      </c>
      <c r="O748">
        <v>0</v>
      </c>
      <c r="P748">
        <v>0</v>
      </c>
      <c r="Q748">
        <v>0</v>
      </c>
      <c r="R748">
        <v>26000</v>
      </c>
      <c r="S748">
        <v>58000</v>
      </c>
      <c r="T748">
        <v>0</v>
      </c>
      <c r="U748">
        <v>22100</v>
      </c>
      <c r="V748">
        <v>29000</v>
      </c>
      <c r="W748">
        <v>0</v>
      </c>
      <c r="X748">
        <v>0</v>
      </c>
      <c r="Y748">
        <v>2</v>
      </c>
      <c r="Z748">
        <v>0</v>
      </c>
      <c r="AA748">
        <v>0</v>
      </c>
      <c r="AB748">
        <v>0</v>
      </c>
      <c r="AC748">
        <v>0</v>
      </c>
      <c r="AD748">
        <v>0</v>
      </c>
      <c r="AE748">
        <v>0</v>
      </c>
      <c r="AF748">
        <v>0</v>
      </c>
      <c r="AG748">
        <v>0</v>
      </c>
    </row>
    <row r="749" spans="1:33">
      <c r="A749" s="73">
        <v>748</v>
      </c>
      <c r="B749" s="73" t="s">
        <v>1335</v>
      </c>
      <c r="C749" s="73" t="s">
        <v>1334</v>
      </c>
      <c r="D749" s="73" t="s">
        <v>990</v>
      </c>
      <c r="E749" s="73" t="s">
        <v>985</v>
      </c>
      <c r="F749">
        <v>6</v>
      </c>
      <c r="G749" s="73" t="s">
        <v>1706</v>
      </c>
      <c r="H749" s="73" t="s">
        <v>1698</v>
      </c>
      <c r="I749" s="73" t="s">
        <v>2709</v>
      </c>
      <c r="J749" s="73" t="s">
        <v>1568</v>
      </c>
      <c r="K749">
        <v>1892</v>
      </c>
      <c r="L749">
        <v>1771</v>
      </c>
      <c r="M749">
        <v>0</v>
      </c>
      <c r="N749">
        <v>1771</v>
      </c>
      <c r="O749">
        <v>64</v>
      </c>
      <c r="P749">
        <v>85.333333332999999</v>
      </c>
      <c r="Q749">
        <v>44.166666665999998</v>
      </c>
      <c r="R749">
        <v>26000</v>
      </c>
      <c r="S749">
        <v>58000</v>
      </c>
      <c r="T749">
        <v>0</v>
      </c>
      <c r="U749">
        <v>22100</v>
      </c>
      <c r="V749">
        <v>29000</v>
      </c>
      <c r="W749">
        <v>0</v>
      </c>
      <c r="X749">
        <v>1800</v>
      </c>
      <c r="Y749">
        <v>1771</v>
      </c>
      <c r="Z749">
        <v>1</v>
      </c>
      <c r="AA749">
        <v>0</v>
      </c>
      <c r="AB749">
        <v>0</v>
      </c>
      <c r="AC749">
        <v>0</v>
      </c>
      <c r="AD749">
        <v>120</v>
      </c>
      <c r="AE749">
        <v>0</v>
      </c>
      <c r="AF749">
        <v>0</v>
      </c>
      <c r="AG749">
        <v>0</v>
      </c>
    </row>
    <row r="750" spans="1:33">
      <c r="A750" s="73">
        <v>749</v>
      </c>
      <c r="B750" s="73" t="s">
        <v>3218</v>
      </c>
      <c r="C750" s="73" t="s">
        <v>2718</v>
      </c>
      <c r="D750" s="73" t="s">
        <v>990</v>
      </c>
      <c r="E750" s="73" t="s">
        <v>985</v>
      </c>
      <c r="F750">
        <v>12</v>
      </c>
      <c r="G750" s="73" t="s">
        <v>1735</v>
      </c>
      <c r="H750" s="73" t="s">
        <v>1698</v>
      </c>
      <c r="I750" s="73" t="s">
        <v>2709</v>
      </c>
      <c r="J750" s="73" t="s">
        <v>2719</v>
      </c>
      <c r="K750">
        <v>-1</v>
      </c>
      <c r="L750">
        <v>-1</v>
      </c>
      <c r="M750">
        <v>0</v>
      </c>
      <c r="N750">
        <v>-1</v>
      </c>
      <c r="O750">
        <v>0</v>
      </c>
      <c r="P750">
        <v>0</v>
      </c>
      <c r="Q750">
        <v>0</v>
      </c>
      <c r="R750">
        <v>26000</v>
      </c>
      <c r="S750">
        <v>58000</v>
      </c>
      <c r="T750">
        <v>0</v>
      </c>
      <c r="U750">
        <v>22100</v>
      </c>
      <c r="V750">
        <v>29000</v>
      </c>
      <c r="W750">
        <v>0</v>
      </c>
      <c r="X750">
        <v>0</v>
      </c>
      <c r="Y750">
        <v>-1</v>
      </c>
      <c r="Z750">
        <v>0</v>
      </c>
      <c r="AA750">
        <v>0</v>
      </c>
      <c r="AB750">
        <v>0</v>
      </c>
      <c r="AC750">
        <v>0</v>
      </c>
      <c r="AD750">
        <v>0</v>
      </c>
      <c r="AE750">
        <v>0</v>
      </c>
      <c r="AF750">
        <v>0</v>
      </c>
      <c r="AG750">
        <v>0</v>
      </c>
    </row>
    <row r="751" spans="1:33">
      <c r="A751" s="73">
        <v>750</v>
      </c>
      <c r="B751" s="73" t="s">
        <v>2720</v>
      </c>
      <c r="C751" s="73" t="s">
        <v>2718</v>
      </c>
      <c r="D751" s="73" t="s">
        <v>990</v>
      </c>
      <c r="E751" s="73" t="s">
        <v>985</v>
      </c>
      <c r="F751">
        <v>12</v>
      </c>
      <c r="G751" s="73" t="s">
        <v>1683</v>
      </c>
      <c r="H751" s="73" t="s">
        <v>1698</v>
      </c>
      <c r="I751" s="73" t="s">
        <v>2709</v>
      </c>
      <c r="J751" s="73" t="s">
        <v>2719</v>
      </c>
      <c r="K751">
        <v>1</v>
      </c>
      <c r="L751">
        <v>1</v>
      </c>
      <c r="M751">
        <v>0</v>
      </c>
      <c r="N751">
        <v>1</v>
      </c>
      <c r="O751">
        <v>0</v>
      </c>
      <c r="P751">
        <v>0</v>
      </c>
      <c r="Q751">
        <v>0</v>
      </c>
      <c r="R751">
        <v>26000</v>
      </c>
      <c r="S751">
        <v>58000</v>
      </c>
      <c r="T751">
        <v>0</v>
      </c>
      <c r="U751">
        <v>22100</v>
      </c>
      <c r="V751">
        <v>29000</v>
      </c>
      <c r="W751">
        <v>0</v>
      </c>
      <c r="X751">
        <v>0</v>
      </c>
      <c r="Y751">
        <v>1</v>
      </c>
      <c r="Z751">
        <v>0</v>
      </c>
      <c r="AA751">
        <v>0</v>
      </c>
      <c r="AB751">
        <v>0</v>
      </c>
      <c r="AC751">
        <v>0</v>
      </c>
      <c r="AD751">
        <v>0</v>
      </c>
      <c r="AE751">
        <v>0</v>
      </c>
      <c r="AF751">
        <v>0</v>
      </c>
      <c r="AG751">
        <v>0</v>
      </c>
    </row>
    <row r="752" spans="1:33">
      <c r="A752" s="73">
        <v>751</v>
      </c>
      <c r="B752" s="73" t="s">
        <v>2721</v>
      </c>
      <c r="C752" s="73" t="s">
        <v>2718</v>
      </c>
      <c r="D752" s="73" t="s">
        <v>990</v>
      </c>
      <c r="E752" s="73" t="s">
        <v>985</v>
      </c>
      <c r="F752">
        <v>6</v>
      </c>
      <c r="G752" s="73" t="s">
        <v>1689</v>
      </c>
      <c r="H752" s="73" t="s">
        <v>1698</v>
      </c>
      <c r="I752" s="73" t="s">
        <v>2709</v>
      </c>
      <c r="J752" s="73" t="s">
        <v>2719</v>
      </c>
      <c r="K752">
        <v>652</v>
      </c>
      <c r="L752">
        <v>651</v>
      </c>
      <c r="M752">
        <v>0</v>
      </c>
      <c r="N752">
        <v>651</v>
      </c>
      <c r="O752">
        <v>35</v>
      </c>
      <c r="P752">
        <v>42.666666665999998</v>
      </c>
      <c r="Q752">
        <v>17.666666666000001</v>
      </c>
      <c r="R752">
        <v>26000</v>
      </c>
      <c r="S752">
        <v>58000</v>
      </c>
      <c r="T752">
        <v>0</v>
      </c>
      <c r="U752">
        <v>22100</v>
      </c>
      <c r="V752">
        <v>29000</v>
      </c>
      <c r="W752">
        <v>0</v>
      </c>
      <c r="X752">
        <v>0</v>
      </c>
      <c r="Y752">
        <v>651</v>
      </c>
      <c r="Z752">
        <v>2</v>
      </c>
      <c r="AA752">
        <v>0</v>
      </c>
      <c r="AB752">
        <v>0</v>
      </c>
      <c r="AC752">
        <v>-1</v>
      </c>
      <c r="AD752">
        <v>0</v>
      </c>
      <c r="AE752">
        <v>0</v>
      </c>
      <c r="AF752">
        <v>0</v>
      </c>
      <c r="AG752">
        <v>0</v>
      </c>
    </row>
    <row r="753" spans="1:33">
      <c r="A753" s="73">
        <v>752</v>
      </c>
      <c r="B753" s="73" t="s">
        <v>2722</v>
      </c>
      <c r="C753" s="73" t="s">
        <v>2723</v>
      </c>
      <c r="D753" s="73" t="s">
        <v>990</v>
      </c>
      <c r="E753" s="73" t="s">
        <v>985</v>
      </c>
      <c r="F753">
        <v>6</v>
      </c>
      <c r="G753" s="73" t="s">
        <v>1683</v>
      </c>
      <c r="H753" s="73" t="s">
        <v>1698</v>
      </c>
      <c r="I753" s="73" t="s">
        <v>2709</v>
      </c>
      <c r="J753" s="73" t="s">
        <v>2719</v>
      </c>
      <c r="K753">
        <v>1</v>
      </c>
      <c r="L753">
        <v>1</v>
      </c>
      <c r="M753">
        <v>0</v>
      </c>
      <c r="N753">
        <v>1</v>
      </c>
      <c r="O753">
        <v>0</v>
      </c>
      <c r="P753">
        <v>0</v>
      </c>
      <c r="Q753">
        <v>0</v>
      </c>
      <c r="R753">
        <v>26000</v>
      </c>
      <c r="S753">
        <v>58000</v>
      </c>
      <c r="T753">
        <v>0</v>
      </c>
      <c r="U753">
        <v>22100</v>
      </c>
      <c r="V753">
        <v>29000</v>
      </c>
      <c r="W753">
        <v>0</v>
      </c>
      <c r="X753">
        <v>0</v>
      </c>
      <c r="Y753">
        <v>1</v>
      </c>
      <c r="Z753">
        <v>0</v>
      </c>
      <c r="AA753">
        <v>0</v>
      </c>
      <c r="AB753">
        <v>0</v>
      </c>
      <c r="AC753">
        <v>0</v>
      </c>
      <c r="AD753">
        <v>0</v>
      </c>
      <c r="AE753">
        <v>0</v>
      </c>
      <c r="AF753">
        <v>0</v>
      </c>
      <c r="AG753">
        <v>0</v>
      </c>
    </row>
    <row r="754" spans="1:33">
      <c r="A754" s="73">
        <v>753</v>
      </c>
      <c r="B754" s="73" t="s">
        <v>1336</v>
      </c>
      <c r="C754" s="73" t="s">
        <v>1337</v>
      </c>
      <c r="D754" s="73" t="s">
        <v>990</v>
      </c>
      <c r="E754" s="73" t="s">
        <v>985</v>
      </c>
      <c r="F754">
        <v>6</v>
      </c>
      <c r="G754" s="73" t="s">
        <v>1714</v>
      </c>
      <c r="H754" s="73" t="s">
        <v>1707</v>
      </c>
      <c r="I754" s="73" t="s">
        <v>2709</v>
      </c>
      <c r="J754" s="73" t="s">
        <v>1569</v>
      </c>
      <c r="K754">
        <v>1</v>
      </c>
      <c r="L754">
        <v>1</v>
      </c>
      <c r="M754">
        <v>0</v>
      </c>
      <c r="N754">
        <v>1</v>
      </c>
      <c r="O754">
        <v>0</v>
      </c>
      <c r="P754">
        <v>0</v>
      </c>
      <c r="Q754">
        <v>0.33333333300000001</v>
      </c>
      <c r="R754">
        <v>95000</v>
      </c>
      <c r="S754">
        <v>220000</v>
      </c>
      <c r="T754">
        <v>0</v>
      </c>
      <c r="U754">
        <v>85500</v>
      </c>
      <c r="V754">
        <v>110000</v>
      </c>
      <c r="W754">
        <v>0</v>
      </c>
      <c r="X754">
        <v>0</v>
      </c>
      <c r="Y754">
        <v>1</v>
      </c>
      <c r="Z754">
        <v>0</v>
      </c>
      <c r="AA754">
        <v>0</v>
      </c>
      <c r="AB754">
        <v>0</v>
      </c>
      <c r="AC754">
        <v>0</v>
      </c>
      <c r="AD754">
        <v>0</v>
      </c>
      <c r="AE754">
        <v>0</v>
      </c>
      <c r="AF754">
        <v>0</v>
      </c>
      <c r="AG754">
        <v>0</v>
      </c>
    </row>
    <row r="755" spans="1:33">
      <c r="A755" s="73">
        <v>754</v>
      </c>
      <c r="B755" s="73" t="s">
        <v>2724</v>
      </c>
      <c r="C755" s="73" t="s">
        <v>2725</v>
      </c>
      <c r="D755" s="73" t="s">
        <v>990</v>
      </c>
      <c r="E755" s="73" t="s">
        <v>985</v>
      </c>
      <c r="F755">
        <v>6</v>
      </c>
      <c r="G755" s="73" t="s">
        <v>1697</v>
      </c>
      <c r="H755" s="73" t="s">
        <v>1698</v>
      </c>
      <c r="I755" s="73" t="s">
        <v>2709</v>
      </c>
      <c r="J755" s="73" t="s">
        <v>2726</v>
      </c>
      <c r="K755">
        <v>1</v>
      </c>
      <c r="L755">
        <v>1</v>
      </c>
      <c r="M755">
        <v>0</v>
      </c>
      <c r="N755">
        <v>1</v>
      </c>
      <c r="O755">
        <v>0</v>
      </c>
      <c r="P755">
        <v>0</v>
      </c>
      <c r="Q755">
        <v>0</v>
      </c>
      <c r="R755">
        <v>115000</v>
      </c>
      <c r="S755">
        <v>240000</v>
      </c>
      <c r="T755">
        <v>0</v>
      </c>
      <c r="U755">
        <v>103500</v>
      </c>
      <c r="V755">
        <v>120000</v>
      </c>
      <c r="W755">
        <v>0</v>
      </c>
      <c r="X755">
        <v>0</v>
      </c>
      <c r="Y755">
        <v>1</v>
      </c>
      <c r="Z755">
        <v>0</v>
      </c>
      <c r="AA755">
        <v>0</v>
      </c>
      <c r="AB755">
        <v>0</v>
      </c>
      <c r="AC755">
        <v>0</v>
      </c>
      <c r="AD755">
        <v>0</v>
      </c>
      <c r="AE755">
        <v>0</v>
      </c>
      <c r="AF755">
        <v>0</v>
      </c>
      <c r="AG755">
        <v>0</v>
      </c>
    </row>
    <row r="756" spans="1:33">
      <c r="A756" s="73">
        <v>755</v>
      </c>
      <c r="B756" s="73" t="s">
        <v>2727</v>
      </c>
      <c r="C756" s="73" t="s">
        <v>2725</v>
      </c>
      <c r="D756" s="73" t="s">
        <v>990</v>
      </c>
      <c r="E756" s="73" t="s">
        <v>985</v>
      </c>
      <c r="F756">
        <v>6</v>
      </c>
      <c r="G756" s="73" t="s">
        <v>1731</v>
      </c>
      <c r="H756" s="73" t="s">
        <v>1698</v>
      </c>
      <c r="I756" s="73" t="s">
        <v>2709</v>
      </c>
      <c r="J756" s="73" t="s">
        <v>2728</v>
      </c>
      <c r="K756">
        <v>6</v>
      </c>
      <c r="L756">
        <v>6</v>
      </c>
      <c r="M756">
        <v>0</v>
      </c>
      <c r="N756">
        <v>6</v>
      </c>
      <c r="O756">
        <v>0</v>
      </c>
      <c r="P756">
        <v>0</v>
      </c>
      <c r="Q756">
        <v>0</v>
      </c>
      <c r="R756">
        <v>68000</v>
      </c>
      <c r="S756">
        <v>150000</v>
      </c>
      <c r="T756">
        <v>0</v>
      </c>
      <c r="U756">
        <v>57800</v>
      </c>
      <c r="V756">
        <v>75000</v>
      </c>
      <c r="W756">
        <v>0</v>
      </c>
      <c r="X756">
        <v>0</v>
      </c>
      <c r="Y756">
        <v>6</v>
      </c>
      <c r="Z756">
        <v>0</v>
      </c>
      <c r="AA756">
        <v>0</v>
      </c>
      <c r="AB756">
        <v>0</v>
      </c>
      <c r="AC756">
        <v>0</v>
      </c>
      <c r="AD756">
        <v>0</v>
      </c>
      <c r="AE756">
        <v>0</v>
      </c>
      <c r="AF756">
        <v>0</v>
      </c>
      <c r="AG756">
        <v>0</v>
      </c>
    </row>
    <row r="757" spans="1:33">
      <c r="A757" s="73">
        <v>756</v>
      </c>
      <c r="B757" s="73" t="s">
        <v>2729</v>
      </c>
      <c r="C757" s="73" t="s">
        <v>2730</v>
      </c>
      <c r="D757" s="73" t="s">
        <v>990</v>
      </c>
      <c r="E757" s="73" t="s">
        <v>985</v>
      </c>
      <c r="F757">
        <v>6</v>
      </c>
      <c r="G757" s="73" t="s">
        <v>1735</v>
      </c>
      <c r="H757" s="73" t="s">
        <v>1698</v>
      </c>
      <c r="I757" s="73" t="s">
        <v>2709</v>
      </c>
      <c r="J757" s="73" t="s">
        <v>2728</v>
      </c>
      <c r="K757">
        <v>-6</v>
      </c>
      <c r="L757">
        <v>-6</v>
      </c>
      <c r="M757">
        <v>0</v>
      </c>
      <c r="N757">
        <v>-6</v>
      </c>
      <c r="O757">
        <v>0</v>
      </c>
      <c r="P757">
        <v>0</v>
      </c>
      <c r="Q757">
        <v>0.25</v>
      </c>
      <c r="R757">
        <v>105000</v>
      </c>
      <c r="S757">
        <v>240000</v>
      </c>
      <c r="T757">
        <v>0</v>
      </c>
      <c r="U757">
        <v>94500</v>
      </c>
      <c r="V757">
        <v>120000</v>
      </c>
      <c r="W757">
        <v>0</v>
      </c>
      <c r="X757">
        <v>0</v>
      </c>
      <c r="Y757">
        <v>-6</v>
      </c>
      <c r="Z757">
        <v>0</v>
      </c>
      <c r="AA757">
        <v>0</v>
      </c>
      <c r="AB757">
        <v>0</v>
      </c>
      <c r="AC757">
        <v>0</v>
      </c>
      <c r="AD757">
        <v>0</v>
      </c>
      <c r="AE757">
        <v>0</v>
      </c>
      <c r="AF757">
        <v>0</v>
      </c>
      <c r="AG757">
        <v>0</v>
      </c>
    </row>
    <row r="758" spans="1:33">
      <c r="A758" s="73">
        <v>757</v>
      </c>
      <c r="B758" s="73" t="s">
        <v>2731</v>
      </c>
      <c r="C758" s="73" t="s">
        <v>1338</v>
      </c>
      <c r="D758" s="73" t="s">
        <v>990</v>
      </c>
      <c r="E758" s="73" t="s">
        <v>985</v>
      </c>
      <c r="F758">
        <v>6</v>
      </c>
      <c r="G758" s="73" t="s">
        <v>1683</v>
      </c>
      <c r="H758" s="73" t="s">
        <v>1715</v>
      </c>
      <c r="I758" s="73" t="s">
        <v>2709</v>
      </c>
      <c r="J758" s="73" t="s">
        <v>1564</v>
      </c>
      <c r="K758">
        <v>24</v>
      </c>
      <c r="L758">
        <v>0</v>
      </c>
      <c r="M758">
        <v>0</v>
      </c>
      <c r="N758">
        <v>0</v>
      </c>
      <c r="O758">
        <v>0</v>
      </c>
      <c r="P758">
        <v>0</v>
      </c>
      <c r="Q758">
        <v>0</v>
      </c>
      <c r="R758">
        <v>30000</v>
      </c>
      <c r="S758">
        <v>68000</v>
      </c>
      <c r="T758">
        <v>0</v>
      </c>
      <c r="U758">
        <v>25500</v>
      </c>
      <c r="V758">
        <v>34000</v>
      </c>
      <c r="W758">
        <v>0</v>
      </c>
      <c r="X758">
        <v>0</v>
      </c>
      <c r="Y758">
        <v>0</v>
      </c>
      <c r="Z758">
        <v>0</v>
      </c>
      <c r="AA758">
        <v>0</v>
      </c>
      <c r="AB758">
        <v>0</v>
      </c>
      <c r="AC758">
        <v>24</v>
      </c>
      <c r="AD758">
        <v>0</v>
      </c>
      <c r="AE758">
        <v>0</v>
      </c>
      <c r="AF758">
        <v>0</v>
      </c>
      <c r="AG758">
        <v>0</v>
      </c>
    </row>
    <row r="759" spans="1:33">
      <c r="A759" s="73">
        <v>758</v>
      </c>
      <c r="B759" s="73" t="s">
        <v>1339</v>
      </c>
      <c r="C759" s="73" t="s">
        <v>1338</v>
      </c>
      <c r="D759" s="73" t="s">
        <v>990</v>
      </c>
      <c r="E759" s="73" t="s">
        <v>985</v>
      </c>
      <c r="F759">
        <v>6</v>
      </c>
      <c r="G759" s="73" t="s">
        <v>1705</v>
      </c>
      <c r="H759" s="73" t="s">
        <v>1715</v>
      </c>
      <c r="I759" s="73" t="s">
        <v>2709</v>
      </c>
      <c r="J759" s="73" t="s">
        <v>1564</v>
      </c>
      <c r="K759">
        <v>207</v>
      </c>
      <c r="L759">
        <v>207</v>
      </c>
      <c r="M759">
        <v>0</v>
      </c>
      <c r="N759">
        <v>207</v>
      </c>
      <c r="O759">
        <v>36</v>
      </c>
      <c r="P759">
        <v>42.666666665999998</v>
      </c>
      <c r="Q759">
        <v>18.75</v>
      </c>
      <c r="R759">
        <v>30000</v>
      </c>
      <c r="S759">
        <v>68000</v>
      </c>
      <c r="T759">
        <v>0</v>
      </c>
      <c r="U759">
        <v>25500</v>
      </c>
      <c r="V759">
        <v>34000</v>
      </c>
      <c r="W759">
        <v>0</v>
      </c>
      <c r="X759">
        <v>0</v>
      </c>
      <c r="Y759">
        <v>207</v>
      </c>
      <c r="Z759">
        <v>0</v>
      </c>
      <c r="AA759">
        <v>0</v>
      </c>
      <c r="AB759">
        <v>0</v>
      </c>
      <c r="AC759">
        <v>0</v>
      </c>
      <c r="AD759">
        <v>0</v>
      </c>
      <c r="AE759">
        <v>0</v>
      </c>
      <c r="AF759">
        <v>0</v>
      </c>
      <c r="AG759">
        <v>0</v>
      </c>
    </row>
    <row r="760" spans="1:33">
      <c r="A760" s="73">
        <v>759</v>
      </c>
      <c r="B760" s="73" t="s">
        <v>2732</v>
      </c>
      <c r="C760" s="73" t="s">
        <v>2733</v>
      </c>
      <c r="D760" s="73" t="s">
        <v>990</v>
      </c>
      <c r="E760" s="73" t="s">
        <v>985</v>
      </c>
      <c r="F760">
        <v>12</v>
      </c>
      <c r="G760" s="73" t="s">
        <v>1702</v>
      </c>
      <c r="H760" s="73" t="s">
        <v>1707</v>
      </c>
      <c r="I760" s="73" t="s">
        <v>2709</v>
      </c>
      <c r="J760" s="73" t="s">
        <v>1570</v>
      </c>
      <c r="K760">
        <v>1</v>
      </c>
      <c r="L760">
        <v>1</v>
      </c>
      <c r="M760">
        <v>0</v>
      </c>
      <c r="N760">
        <v>1</v>
      </c>
      <c r="O760">
        <v>0</v>
      </c>
      <c r="P760">
        <v>0</v>
      </c>
      <c r="Q760">
        <v>0</v>
      </c>
      <c r="R760">
        <v>17000</v>
      </c>
      <c r="S760">
        <v>38000</v>
      </c>
      <c r="T760">
        <v>0</v>
      </c>
      <c r="U760">
        <v>14400</v>
      </c>
      <c r="V760">
        <v>19000</v>
      </c>
      <c r="W760">
        <v>0</v>
      </c>
      <c r="X760">
        <v>0</v>
      </c>
      <c r="Y760">
        <v>1</v>
      </c>
      <c r="Z760">
        <v>0</v>
      </c>
      <c r="AA760">
        <v>0</v>
      </c>
      <c r="AB760">
        <v>0</v>
      </c>
      <c r="AC760">
        <v>0</v>
      </c>
      <c r="AD760">
        <v>0</v>
      </c>
      <c r="AE760">
        <v>0</v>
      </c>
      <c r="AF760">
        <v>0</v>
      </c>
      <c r="AG760">
        <v>0</v>
      </c>
    </row>
    <row r="761" spans="1:33">
      <c r="A761" s="73">
        <v>760</v>
      </c>
      <c r="B761" s="73" t="s">
        <v>2734</v>
      </c>
      <c r="C761" s="73" t="s">
        <v>2733</v>
      </c>
      <c r="D761" s="73" t="s">
        <v>990</v>
      </c>
      <c r="E761" s="73" t="s">
        <v>985</v>
      </c>
      <c r="F761">
        <v>12</v>
      </c>
      <c r="G761" s="73" t="s">
        <v>1683</v>
      </c>
      <c r="H761" s="73" t="s">
        <v>1707</v>
      </c>
      <c r="I761" s="73" t="s">
        <v>2709</v>
      </c>
      <c r="J761" s="73" t="s">
        <v>1570</v>
      </c>
      <c r="K761">
        <v>2</v>
      </c>
      <c r="L761">
        <v>2</v>
      </c>
      <c r="M761">
        <v>0</v>
      </c>
      <c r="N761">
        <v>2</v>
      </c>
      <c r="O761">
        <v>0</v>
      </c>
      <c r="P761">
        <v>0</v>
      </c>
      <c r="Q761">
        <v>0</v>
      </c>
      <c r="R761">
        <v>17000</v>
      </c>
      <c r="S761">
        <v>38000</v>
      </c>
      <c r="T761">
        <v>0</v>
      </c>
      <c r="U761">
        <v>14400</v>
      </c>
      <c r="V761">
        <v>19000</v>
      </c>
      <c r="W761">
        <v>0</v>
      </c>
      <c r="X761">
        <v>0</v>
      </c>
      <c r="Y761">
        <v>2</v>
      </c>
      <c r="Z761">
        <v>0</v>
      </c>
      <c r="AA761">
        <v>0</v>
      </c>
      <c r="AB761">
        <v>0</v>
      </c>
      <c r="AC761">
        <v>0</v>
      </c>
      <c r="AD761">
        <v>0</v>
      </c>
      <c r="AE761">
        <v>0</v>
      </c>
      <c r="AF761">
        <v>0</v>
      </c>
      <c r="AG761">
        <v>0</v>
      </c>
    </row>
    <row r="762" spans="1:33">
      <c r="A762" s="73">
        <v>761</v>
      </c>
      <c r="B762" s="73" t="s">
        <v>1340</v>
      </c>
      <c r="C762" s="73" t="s">
        <v>1341</v>
      </c>
      <c r="D762" s="73" t="s">
        <v>990</v>
      </c>
      <c r="E762" s="73" t="s">
        <v>985</v>
      </c>
      <c r="F762">
        <v>12</v>
      </c>
      <c r="G762" s="73" t="s">
        <v>1668</v>
      </c>
      <c r="H762" s="73" t="s">
        <v>1707</v>
      </c>
      <c r="I762" s="73" t="s">
        <v>2709</v>
      </c>
      <c r="J762" s="73" t="s">
        <v>1570</v>
      </c>
      <c r="K762">
        <v>1709</v>
      </c>
      <c r="L762">
        <v>1709</v>
      </c>
      <c r="M762">
        <v>12</v>
      </c>
      <c r="N762">
        <v>1697</v>
      </c>
      <c r="O762">
        <v>83</v>
      </c>
      <c r="P762">
        <v>70.333333332999999</v>
      </c>
      <c r="Q762">
        <v>26.75</v>
      </c>
      <c r="R762">
        <v>17000</v>
      </c>
      <c r="S762">
        <v>38000</v>
      </c>
      <c r="T762">
        <v>0</v>
      </c>
      <c r="U762">
        <v>14400</v>
      </c>
      <c r="V762">
        <v>19000</v>
      </c>
      <c r="W762">
        <v>0</v>
      </c>
      <c r="X762">
        <v>0</v>
      </c>
      <c r="Y762">
        <v>1709</v>
      </c>
      <c r="Z762">
        <v>0</v>
      </c>
      <c r="AA762">
        <v>0</v>
      </c>
      <c r="AB762">
        <v>0</v>
      </c>
      <c r="AC762">
        <v>0</v>
      </c>
      <c r="AD762">
        <v>0</v>
      </c>
      <c r="AE762">
        <v>0</v>
      </c>
      <c r="AF762">
        <v>0</v>
      </c>
      <c r="AG762">
        <v>0</v>
      </c>
    </row>
    <row r="763" spans="1:33">
      <c r="A763" s="73">
        <v>762</v>
      </c>
      <c r="B763" s="73" t="s">
        <v>2735</v>
      </c>
      <c r="C763" s="73" t="s">
        <v>1342</v>
      </c>
      <c r="D763" s="73" t="s">
        <v>990</v>
      </c>
      <c r="E763" s="73" t="s">
        <v>985</v>
      </c>
      <c r="F763">
        <v>12</v>
      </c>
      <c r="G763" s="73" t="s">
        <v>1731</v>
      </c>
      <c r="H763" s="73" t="s">
        <v>1723</v>
      </c>
      <c r="I763" s="73" t="s">
        <v>2709</v>
      </c>
      <c r="J763" s="73" t="s">
        <v>1571</v>
      </c>
      <c r="K763">
        <v>1</v>
      </c>
      <c r="L763">
        <v>1</v>
      </c>
      <c r="M763">
        <v>0</v>
      </c>
      <c r="N763">
        <v>1</v>
      </c>
      <c r="O763">
        <v>0</v>
      </c>
      <c r="P763">
        <v>0</v>
      </c>
      <c r="Q763">
        <v>0</v>
      </c>
      <c r="R763">
        <v>23000</v>
      </c>
      <c r="S763">
        <v>48000</v>
      </c>
      <c r="T763">
        <v>0</v>
      </c>
      <c r="U763">
        <v>19600</v>
      </c>
      <c r="V763">
        <v>24000</v>
      </c>
      <c r="W763">
        <v>0</v>
      </c>
      <c r="X763">
        <v>0</v>
      </c>
      <c r="Y763">
        <v>1</v>
      </c>
      <c r="Z763">
        <v>0</v>
      </c>
      <c r="AA763">
        <v>0</v>
      </c>
      <c r="AB763">
        <v>0</v>
      </c>
      <c r="AC763">
        <v>0</v>
      </c>
      <c r="AD763">
        <v>0</v>
      </c>
      <c r="AE763">
        <v>0</v>
      </c>
      <c r="AF763">
        <v>0</v>
      </c>
      <c r="AG763">
        <v>0</v>
      </c>
    </row>
    <row r="764" spans="1:33">
      <c r="A764" s="73">
        <v>763</v>
      </c>
      <c r="B764" s="73" t="s">
        <v>1343</v>
      </c>
      <c r="C764" s="73" t="s">
        <v>1342</v>
      </c>
      <c r="D764" s="73" t="s">
        <v>990</v>
      </c>
      <c r="E764" s="73" t="s">
        <v>985</v>
      </c>
      <c r="F764">
        <v>12</v>
      </c>
      <c r="G764" s="73" t="s">
        <v>1668</v>
      </c>
      <c r="H764" s="73" t="s">
        <v>1723</v>
      </c>
      <c r="I764" s="73" t="s">
        <v>2709</v>
      </c>
      <c r="J764" s="73" t="s">
        <v>1571</v>
      </c>
      <c r="K764">
        <v>24</v>
      </c>
      <c r="L764">
        <v>23</v>
      </c>
      <c r="M764">
        <v>24</v>
      </c>
      <c r="N764">
        <v>-1</v>
      </c>
      <c r="O764">
        <v>212</v>
      </c>
      <c r="P764">
        <v>181.33333333300001</v>
      </c>
      <c r="Q764">
        <v>60.666666665999998</v>
      </c>
      <c r="R764">
        <v>17000</v>
      </c>
      <c r="S764">
        <v>38000</v>
      </c>
      <c r="T764">
        <v>0</v>
      </c>
      <c r="U764">
        <v>14400</v>
      </c>
      <c r="V764">
        <v>19000</v>
      </c>
      <c r="W764">
        <v>0</v>
      </c>
      <c r="X764">
        <v>0</v>
      </c>
      <c r="Y764">
        <v>23</v>
      </c>
      <c r="Z764">
        <v>0</v>
      </c>
      <c r="AA764">
        <v>0</v>
      </c>
      <c r="AB764">
        <v>0</v>
      </c>
      <c r="AC764">
        <v>0</v>
      </c>
      <c r="AD764">
        <v>1</v>
      </c>
      <c r="AE764">
        <v>0</v>
      </c>
      <c r="AF764">
        <v>0</v>
      </c>
      <c r="AG764">
        <v>0</v>
      </c>
    </row>
    <row r="765" spans="1:33">
      <c r="A765" s="73">
        <v>764</v>
      </c>
      <c r="B765" s="73" t="s">
        <v>2736</v>
      </c>
      <c r="C765" s="73" t="s">
        <v>1344</v>
      </c>
      <c r="D765" s="73" t="s">
        <v>990</v>
      </c>
      <c r="E765" s="73" t="s">
        <v>985</v>
      </c>
      <c r="F765">
        <v>12</v>
      </c>
      <c r="G765" s="73" t="s">
        <v>1806</v>
      </c>
      <c r="H765" s="73" t="s">
        <v>1715</v>
      </c>
      <c r="I765" s="73" t="s">
        <v>2709</v>
      </c>
      <c r="J765" s="73" t="s">
        <v>1572</v>
      </c>
      <c r="K765">
        <v>2</v>
      </c>
      <c r="L765">
        <v>2</v>
      </c>
      <c r="M765">
        <v>0</v>
      </c>
      <c r="N765">
        <v>2</v>
      </c>
      <c r="O765">
        <v>0</v>
      </c>
      <c r="P765">
        <v>0</v>
      </c>
      <c r="Q765">
        <v>0</v>
      </c>
      <c r="R765">
        <v>23000</v>
      </c>
      <c r="S765">
        <v>48000</v>
      </c>
      <c r="T765">
        <v>0</v>
      </c>
      <c r="U765">
        <v>19600</v>
      </c>
      <c r="V765">
        <v>22000</v>
      </c>
      <c r="W765">
        <v>0</v>
      </c>
      <c r="X765">
        <v>0</v>
      </c>
      <c r="Y765">
        <v>2</v>
      </c>
      <c r="Z765">
        <v>0</v>
      </c>
      <c r="AA765">
        <v>0</v>
      </c>
      <c r="AB765">
        <v>0</v>
      </c>
      <c r="AC765">
        <v>0</v>
      </c>
      <c r="AD765">
        <v>0</v>
      </c>
      <c r="AE765">
        <v>0</v>
      </c>
      <c r="AF765">
        <v>0</v>
      </c>
      <c r="AG765">
        <v>0</v>
      </c>
    </row>
    <row r="766" spans="1:33">
      <c r="A766" s="73">
        <v>765</v>
      </c>
      <c r="B766" s="73" t="s">
        <v>2737</v>
      </c>
      <c r="C766" s="73" t="s">
        <v>1344</v>
      </c>
      <c r="D766" s="73" t="s">
        <v>990</v>
      </c>
      <c r="E766" s="73" t="s">
        <v>985</v>
      </c>
      <c r="F766">
        <v>12</v>
      </c>
      <c r="G766" s="73" t="s">
        <v>1731</v>
      </c>
      <c r="H766" s="73" t="s">
        <v>1715</v>
      </c>
      <c r="I766" s="73" t="s">
        <v>2709</v>
      </c>
      <c r="J766" s="73" t="s">
        <v>1572</v>
      </c>
      <c r="K766">
        <v>1</v>
      </c>
      <c r="L766">
        <v>1</v>
      </c>
      <c r="M766">
        <v>0</v>
      </c>
      <c r="N766">
        <v>1</v>
      </c>
      <c r="O766">
        <v>0</v>
      </c>
      <c r="P766">
        <v>0</v>
      </c>
      <c r="Q766">
        <v>0</v>
      </c>
      <c r="R766">
        <v>23000</v>
      </c>
      <c r="S766">
        <v>48000</v>
      </c>
      <c r="T766">
        <v>0</v>
      </c>
      <c r="U766">
        <v>19600</v>
      </c>
      <c r="V766">
        <v>0</v>
      </c>
      <c r="W766">
        <v>0</v>
      </c>
      <c r="X766">
        <v>0</v>
      </c>
      <c r="Y766">
        <v>1</v>
      </c>
      <c r="Z766">
        <v>0</v>
      </c>
      <c r="AA766">
        <v>0</v>
      </c>
      <c r="AB766">
        <v>0</v>
      </c>
      <c r="AC766">
        <v>0</v>
      </c>
      <c r="AD766">
        <v>0</v>
      </c>
      <c r="AE766">
        <v>0</v>
      </c>
      <c r="AF766">
        <v>0</v>
      </c>
      <c r="AG766">
        <v>0</v>
      </c>
    </row>
    <row r="767" spans="1:33">
      <c r="A767" s="73">
        <v>766</v>
      </c>
      <c r="B767" s="73" t="s">
        <v>1345</v>
      </c>
      <c r="C767" s="73" t="s">
        <v>1344</v>
      </c>
      <c r="D767" s="73" t="s">
        <v>990</v>
      </c>
      <c r="E767" s="73" t="s">
        <v>985</v>
      </c>
      <c r="F767">
        <v>12</v>
      </c>
      <c r="G767" s="73" t="s">
        <v>1674</v>
      </c>
      <c r="H767" s="73" t="s">
        <v>1715</v>
      </c>
      <c r="I767" s="73" t="s">
        <v>2709</v>
      </c>
      <c r="J767" s="73" t="s">
        <v>1572</v>
      </c>
      <c r="K767">
        <v>758</v>
      </c>
      <c r="L767">
        <v>755</v>
      </c>
      <c r="M767">
        <v>0</v>
      </c>
      <c r="N767">
        <v>755</v>
      </c>
      <c r="O767">
        <v>175</v>
      </c>
      <c r="P767">
        <v>97.333333332999999</v>
      </c>
      <c r="Q767">
        <v>31.666666666000001</v>
      </c>
      <c r="R767">
        <v>17000</v>
      </c>
      <c r="S767">
        <v>38000</v>
      </c>
      <c r="T767">
        <v>0</v>
      </c>
      <c r="U767">
        <v>14400</v>
      </c>
      <c r="V767">
        <v>19000</v>
      </c>
      <c r="W767">
        <v>0</v>
      </c>
      <c r="X767">
        <v>0</v>
      </c>
      <c r="Y767">
        <v>755</v>
      </c>
      <c r="Z767">
        <v>1</v>
      </c>
      <c r="AA767">
        <v>0</v>
      </c>
      <c r="AB767">
        <v>0</v>
      </c>
      <c r="AC767">
        <v>0</v>
      </c>
      <c r="AD767">
        <v>0</v>
      </c>
      <c r="AE767">
        <v>0</v>
      </c>
      <c r="AF767">
        <v>2</v>
      </c>
      <c r="AG767">
        <v>0</v>
      </c>
    </row>
    <row r="768" spans="1:33">
      <c r="A768" s="73">
        <v>767</v>
      </c>
      <c r="B768" s="73" t="s">
        <v>2738</v>
      </c>
      <c r="C768" s="73" t="s">
        <v>1344</v>
      </c>
      <c r="D768" s="73" t="s">
        <v>990</v>
      </c>
      <c r="E768" s="73" t="s">
        <v>985</v>
      </c>
      <c r="F768">
        <v>12</v>
      </c>
      <c r="G768" s="73" t="s">
        <v>1668</v>
      </c>
      <c r="H768" s="73" t="s">
        <v>1715</v>
      </c>
      <c r="I768" s="73" t="s">
        <v>2709</v>
      </c>
      <c r="J768" s="73" t="s">
        <v>1572</v>
      </c>
      <c r="K768">
        <v>0</v>
      </c>
      <c r="L768">
        <v>0</v>
      </c>
      <c r="M768">
        <v>0</v>
      </c>
      <c r="N768">
        <v>0</v>
      </c>
      <c r="O768">
        <v>0</v>
      </c>
      <c r="P768">
        <v>0</v>
      </c>
      <c r="Q768">
        <v>0</v>
      </c>
      <c r="R768">
        <v>17000</v>
      </c>
      <c r="S768">
        <v>38000</v>
      </c>
      <c r="T768">
        <v>0</v>
      </c>
      <c r="U768">
        <v>14400</v>
      </c>
      <c r="V768">
        <v>19000</v>
      </c>
      <c r="W768">
        <v>0</v>
      </c>
      <c r="X768">
        <v>960</v>
      </c>
      <c r="Y768">
        <v>0</v>
      </c>
      <c r="Z768">
        <v>0</v>
      </c>
      <c r="AA768">
        <v>0</v>
      </c>
      <c r="AB768">
        <v>0</v>
      </c>
      <c r="AC768">
        <v>0</v>
      </c>
      <c r="AD768">
        <v>0</v>
      </c>
      <c r="AE768">
        <v>0</v>
      </c>
      <c r="AF768">
        <v>0</v>
      </c>
      <c r="AG768">
        <v>0</v>
      </c>
    </row>
    <row r="769" spans="1:33">
      <c r="A769" s="73">
        <v>768</v>
      </c>
      <c r="B769" s="73" t="s">
        <v>2741</v>
      </c>
      <c r="C769" s="73" t="s">
        <v>2739</v>
      </c>
      <c r="D769" s="73" t="s">
        <v>990</v>
      </c>
      <c r="E769" s="73" t="s">
        <v>985</v>
      </c>
      <c r="F769">
        <v>6</v>
      </c>
      <c r="G769" s="73" t="s">
        <v>1689</v>
      </c>
      <c r="H769" s="73" t="s">
        <v>1723</v>
      </c>
      <c r="I769" s="73" t="s">
        <v>2709</v>
      </c>
      <c r="J769" s="73" t="s">
        <v>2740</v>
      </c>
      <c r="K769">
        <v>10</v>
      </c>
      <c r="L769">
        <v>10</v>
      </c>
      <c r="M769">
        <v>0</v>
      </c>
      <c r="N769">
        <v>10</v>
      </c>
      <c r="O769">
        <v>0</v>
      </c>
      <c r="P769">
        <v>0</v>
      </c>
      <c r="Q769">
        <v>8.3333332999999996E-2</v>
      </c>
      <c r="R769">
        <v>49000</v>
      </c>
      <c r="S769">
        <v>110000</v>
      </c>
      <c r="T769">
        <v>0</v>
      </c>
      <c r="U769">
        <v>41700</v>
      </c>
      <c r="V769">
        <v>55000</v>
      </c>
      <c r="W769">
        <v>0</v>
      </c>
      <c r="X769">
        <v>0</v>
      </c>
      <c r="Y769">
        <v>10</v>
      </c>
      <c r="Z769">
        <v>0</v>
      </c>
      <c r="AA769">
        <v>0</v>
      </c>
      <c r="AB769">
        <v>0</v>
      </c>
      <c r="AC769">
        <v>0</v>
      </c>
      <c r="AD769">
        <v>0</v>
      </c>
      <c r="AE769">
        <v>0</v>
      </c>
      <c r="AF769">
        <v>0</v>
      </c>
      <c r="AG769">
        <v>0</v>
      </c>
    </row>
    <row r="770" spans="1:33">
      <c r="A770" s="73">
        <v>769</v>
      </c>
      <c r="B770" s="73" t="s">
        <v>2742</v>
      </c>
      <c r="C770" s="73" t="s">
        <v>2739</v>
      </c>
      <c r="D770" s="73" t="s">
        <v>990</v>
      </c>
      <c r="E770" s="73" t="s">
        <v>985</v>
      </c>
      <c r="F770">
        <v>6</v>
      </c>
      <c r="G770" s="73" t="s">
        <v>1668</v>
      </c>
      <c r="H770" s="73" t="s">
        <v>1707</v>
      </c>
      <c r="I770" s="73" t="s">
        <v>2709</v>
      </c>
      <c r="J770" s="73" t="s">
        <v>2740</v>
      </c>
      <c r="K770">
        <v>151</v>
      </c>
      <c r="L770">
        <v>151</v>
      </c>
      <c r="M770">
        <v>0</v>
      </c>
      <c r="N770">
        <v>151</v>
      </c>
      <c r="O770">
        <v>4</v>
      </c>
      <c r="P770">
        <v>2.3333333330000001</v>
      </c>
      <c r="Q770">
        <v>1</v>
      </c>
      <c r="R770">
        <v>49000</v>
      </c>
      <c r="S770">
        <v>110000</v>
      </c>
      <c r="T770">
        <v>0</v>
      </c>
      <c r="U770">
        <v>41700</v>
      </c>
      <c r="V770">
        <v>55000</v>
      </c>
      <c r="W770">
        <v>0</v>
      </c>
      <c r="X770">
        <v>0</v>
      </c>
      <c r="Y770">
        <v>151</v>
      </c>
      <c r="Z770">
        <v>0</v>
      </c>
      <c r="AA770">
        <v>0</v>
      </c>
      <c r="AB770">
        <v>0</v>
      </c>
      <c r="AC770">
        <v>0</v>
      </c>
      <c r="AD770">
        <v>0</v>
      </c>
      <c r="AE770">
        <v>0</v>
      </c>
      <c r="AF770">
        <v>0</v>
      </c>
      <c r="AG770">
        <v>0</v>
      </c>
    </row>
    <row r="771" spans="1:33">
      <c r="A771" s="73">
        <v>770</v>
      </c>
      <c r="B771" s="73" t="s">
        <v>2743</v>
      </c>
      <c r="C771" s="73" t="s">
        <v>2744</v>
      </c>
      <c r="D771" s="73" t="s">
        <v>990</v>
      </c>
      <c r="E771" s="73" t="s">
        <v>985</v>
      </c>
      <c r="F771">
        <v>6</v>
      </c>
      <c r="G771" s="73" t="s">
        <v>1702</v>
      </c>
      <c r="H771" s="73" t="s">
        <v>1698</v>
      </c>
      <c r="I771" s="73" t="s">
        <v>2709</v>
      </c>
      <c r="J771" s="73" t="s">
        <v>2745</v>
      </c>
      <c r="K771">
        <v>-9</v>
      </c>
      <c r="L771">
        <v>-9</v>
      </c>
      <c r="M771">
        <v>0</v>
      </c>
      <c r="N771">
        <v>-9</v>
      </c>
      <c r="O771">
        <v>0</v>
      </c>
      <c r="P771">
        <v>2</v>
      </c>
      <c r="Q771">
        <v>0.66666666600000002</v>
      </c>
      <c r="R771">
        <v>49000</v>
      </c>
      <c r="S771">
        <v>110000</v>
      </c>
      <c r="T771">
        <v>0</v>
      </c>
      <c r="U771">
        <v>41700</v>
      </c>
      <c r="V771">
        <v>55000</v>
      </c>
      <c r="W771">
        <v>0</v>
      </c>
      <c r="X771">
        <v>0</v>
      </c>
      <c r="Y771">
        <v>-9</v>
      </c>
      <c r="Z771">
        <v>0</v>
      </c>
      <c r="AA771">
        <v>0</v>
      </c>
      <c r="AB771">
        <v>0</v>
      </c>
      <c r="AC771">
        <v>0</v>
      </c>
      <c r="AD771">
        <v>0</v>
      </c>
      <c r="AE771">
        <v>0</v>
      </c>
      <c r="AF771">
        <v>0</v>
      </c>
      <c r="AG771">
        <v>0</v>
      </c>
    </row>
    <row r="772" spans="1:33">
      <c r="A772" s="73">
        <v>771</v>
      </c>
      <c r="B772" s="73" t="s">
        <v>2746</v>
      </c>
      <c r="C772" s="73" t="s">
        <v>1346</v>
      </c>
      <c r="D772" s="73" t="s">
        <v>990</v>
      </c>
      <c r="E772" s="73" t="s">
        <v>985</v>
      </c>
      <c r="F772">
        <v>6</v>
      </c>
      <c r="G772" s="73" t="s">
        <v>1702</v>
      </c>
      <c r="H772" s="73" t="s">
        <v>1715</v>
      </c>
      <c r="I772" s="73" t="s">
        <v>2709</v>
      </c>
      <c r="J772" s="73" t="s">
        <v>1573</v>
      </c>
      <c r="K772">
        <v>-4</v>
      </c>
      <c r="L772">
        <v>-4</v>
      </c>
      <c r="M772">
        <v>0</v>
      </c>
      <c r="N772">
        <v>-4</v>
      </c>
      <c r="O772">
        <v>0</v>
      </c>
      <c r="P772">
        <v>0</v>
      </c>
      <c r="Q772">
        <v>8.3333332999999996E-2</v>
      </c>
      <c r="R772">
        <v>49000</v>
      </c>
      <c r="S772">
        <v>110000</v>
      </c>
      <c r="T772">
        <v>0</v>
      </c>
      <c r="U772">
        <v>41700</v>
      </c>
      <c r="V772">
        <v>55000</v>
      </c>
      <c r="W772">
        <v>0</v>
      </c>
      <c r="X772">
        <v>0</v>
      </c>
      <c r="Y772">
        <v>-4</v>
      </c>
      <c r="Z772">
        <v>0</v>
      </c>
      <c r="AA772">
        <v>0</v>
      </c>
      <c r="AB772">
        <v>0</v>
      </c>
      <c r="AC772">
        <v>0</v>
      </c>
      <c r="AD772">
        <v>0</v>
      </c>
      <c r="AE772">
        <v>0</v>
      </c>
      <c r="AF772">
        <v>0</v>
      </c>
      <c r="AG772">
        <v>0</v>
      </c>
    </row>
    <row r="773" spans="1:33">
      <c r="A773" s="73">
        <v>772</v>
      </c>
      <c r="B773" s="73" t="s">
        <v>1347</v>
      </c>
      <c r="C773" s="73" t="s">
        <v>1346</v>
      </c>
      <c r="D773" s="73" t="s">
        <v>990</v>
      </c>
      <c r="E773" s="73" t="s">
        <v>985</v>
      </c>
      <c r="F773">
        <v>6</v>
      </c>
      <c r="G773" s="73" t="s">
        <v>1683</v>
      </c>
      <c r="H773" s="73" t="s">
        <v>1715</v>
      </c>
      <c r="I773" s="73" t="s">
        <v>2709</v>
      </c>
      <c r="J773" s="73" t="s">
        <v>1573</v>
      </c>
      <c r="K773">
        <v>25</v>
      </c>
      <c r="L773">
        <v>0</v>
      </c>
      <c r="M773">
        <v>0</v>
      </c>
      <c r="N773">
        <v>0</v>
      </c>
      <c r="O773">
        <v>3</v>
      </c>
      <c r="P773">
        <v>9.3333333330000006</v>
      </c>
      <c r="Q773">
        <v>4.4166666660000002</v>
      </c>
      <c r="R773">
        <v>49000</v>
      </c>
      <c r="S773">
        <v>110000</v>
      </c>
      <c r="T773">
        <v>0</v>
      </c>
      <c r="U773">
        <v>41700</v>
      </c>
      <c r="V773">
        <v>55000</v>
      </c>
      <c r="W773">
        <v>0</v>
      </c>
      <c r="X773">
        <v>0</v>
      </c>
      <c r="Y773">
        <v>0</v>
      </c>
      <c r="Z773">
        <v>0</v>
      </c>
      <c r="AA773">
        <v>0</v>
      </c>
      <c r="AB773">
        <v>0</v>
      </c>
      <c r="AC773">
        <v>0</v>
      </c>
      <c r="AD773">
        <v>21</v>
      </c>
      <c r="AE773">
        <v>4</v>
      </c>
      <c r="AF773">
        <v>0</v>
      </c>
      <c r="AG773">
        <v>0</v>
      </c>
    </row>
    <row r="774" spans="1:33">
      <c r="A774" s="73">
        <v>773</v>
      </c>
      <c r="B774" s="73" t="s">
        <v>2747</v>
      </c>
      <c r="C774" s="73" t="s">
        <v>1346</v>
      </c>
      <c r="D774" s="73" t="s">
        <v>990</v>
      </c>
      <c r="E774" s="73" t="s">
        <v>985</v>
      </c>
      <c r="F774">
        <v>6</v>
      </c>
      <c r="G774" s="73" t="s">
        <v>1714</v>
      </c>
      <c r="H774" s="73" t="s">
        <v>1698</v>
      </c>
      <c r="I774" s="73" t="s">
        <v>2709</v>
      </c>
      <c r="J774" s="73" t="s">
        <v>1573</v>
      </c>
      <c r="K774">
        <v>96</v>
      </c>
      <c r="L774">
        <v>96</v>
      </c>
      <c r="M774">
        <v>0</v>
      </c>
      <c r="N774">
        <v>96</v>
      </c>
      <c r="O774">
        <v>0</v>
      </c>
      <c r="P774">
        <v>0</v>
      </c>
      <c r="Q774">
        <v>0</v>
      </c>
      <c r="R774">
        <v>49000</v>
      </c>
      <c r="S774">
        <v>110000</v>
      </c>
      <c r="T774">
        <v>0</v>
      </c>
      <c r="U774">
        <v>41700</v>
      </c>
      <c r="V774">
        <v>55000</v>
      </c>
      <c r="W774">
        <v>0</v>
      </c>
      <c r="X774">
        <v>0</v>
      </c>
      <c r="Y774">
        <v>96</v>
      </c>
      <c r="Z774">
        <v>0</v>
      </c>
      <c r="AA774">
        <v>0</v>
      </c>
      <c r="AB774">
        <v>0</v>
      </c>
      <c r="AC774">
        <v>0</v>
      </c>
      <c r="AD774">
        <v>0</v>
      </c>
      <c r="AE774">
        <v>0</v>
      </c>
      <c r="AF774">
        <v>0</v>
      </c>
      <c r="AG774">
        <v>0</v>
      </c>
    </row>
    <row r="775" spans="1:33">
      <c r="A775" s="73">
        <v>774</v>
      </c>
      <c r="B775" s="73" t="s">
        <v>3186</v>
      </c>
      <c r="C775" s="73" t="s">
        <v>3187</v>
      </c>
      <c r="D775" s="73" t="s">
        <v>990</v>
      </c>
      <c r="E775" s="73" t="s">
        <v>985</v>
      </c>
      <c r="F775">
        <v>12</v>
      </c>
      <c r="G775" s="73" t="s">
        <v>1683</v>
      </c>
      <c r="H775" s="73" t="s">
        <v>1698</v>
      </c>
      <c r="I775" s="73" t="s">
        <v>2709</v>
      </c>
      <c r="J775" s="73" t="s">
        <v>3188</v>
      </c>
      <c r="K775">
        <v>-1</v>
      </c>
      <c r="L775">
        <v>-1</v>
      </c>
      <c r="M775">
        <v>0</v>
      </c>
      <c r="N775">
        <v>-1</v>
      </c>
      <c r="O775">
        <v>0</v>
      </c>
      <c r="P775">
        <v>0</v>
      </c>
      <c r="Q775">
        <v>0</v>
      </c>
      <c r="R775">
        <v>30000</v>
      </c>
      <c r="S775">
        <v>70000</v>
      </c>
      <c r="T775">
        <v>0</v>
      </c>
      <c r="U775">
        <v>25500</v>
      </c>
      <c r="V775">
        <v>35000</v>
      </c>
      <c r="W775">
        <v>0</v>
      </c>
      <c r="X775">
        <v>0</v>
      </c>
      <c r="Y775">
        <v>-1</v>
      </c>
      <c r="Z775">
        <v>0</v>
      </c>
      <c r="AA775">
        <v>0</v>
      </c>
      <c r="AB775">
        <v>0</v>
      </c>
      <c r="AC775">
        <v>0</v>
      </c>
      <c r="AD775">
        <v>0</v>
      </c>
      <c r="AE775">
        <v>0</v>
      </c>
      <c r="AF775">
        <v>0</v>
      </c>
      <c r="AG775">
        <v>0</v>
      </c>
    </row>
    <row r="776" spans="1:33">
      <c r="A776" s="73">
        <v>775</v>
      </c>
      <c r="B776" s="73" t="s">
        <v>2748</v>
      </c>
      <c r="C776" s="73" t="s">
        <v>2749</v>
      </c>
      <c r="D776" s="73" t="s">
        <v>990</v>
      </c>
      <c r="E776" s="73" t="s">
        <v>985</v>
      </c>
      <c r="F776">
        <v>12</v>
      </c>
      <c r="G776" s="73" t="s">
        <v>1758</v>
      </c>
      <c r="H776" s="73" t="s">
        <v>1698</v>
      </c>
      <c r="I776" s="73" t="s">
        <v>2709</v>
      </c>
      <c r="J776" s="73" t="s">
        <v>2750</v>
      </c>
      <c r="K776">
        <v>3</v>
      </c>
      <c r="L776">
        <v>3</v>
      </c>
      <c r="M776">
        <v>0</v>
      </c>
      <c r="N776">
        <v>3</v>
      </c>
      <c r="O776">
        <v>0</v>
      </c>
      <c r="P776">
        <v>0</v>
      </c>
      <c r="Q776">
        <v>0</v>
      </c>
      <c r="R776">
        <v>23000</v>
      </c>
      <c r="S776">
        <v>58000</v>
      </c>
      <c r="T776">
        <v>0</v>
      </c>
      <c r="U776">
        <v>19500</v>
      </c>
      <c r="V776">
        <v>29000</v>
      </c>
      <c r="W776">
        <v>0</v>
      </c>
      <c r="X776">
        <v>0</v>
      </c>
      <c r="Y776">
        <v>3</v>
      </c>
      <c r="Z776">
        <v>0</v>
      </c>
      <c r="AA776">
        <v>0</v>
      </c>
      <c r="AB776">
        <v>0</v>
      </c>
      <c r="AC776">
        <v>0</v>
      </c>
      <c r="AD776">
        <v>0</v>
      </c>
      <c r="AE776">
        <v>0</v>
      </c>
      <c r="AF776">
        <v>0</v>
      </c>
      <c r="AG776">
        <v>0</v>
      </c>
    </row>
    <row r="777" spans="1:33">
      <c r="A777" s="73">
        <v>776</v>
      </c>
      <c r="B777" s="73" t="s">
        <v>1348</v>
      </c>
      <c r="C777" s="73" t="s">
        <v>1349</v>
      </c>
      <c r="D777" s="73" t="s">
        <v>990</v>
      </c>
      <c r="E777" s="73" t="s">
        <v>985</v>
      </c>
      <c r="F777">
        <v>12</v>
      </c>
      <c r="G777" s="73" t="s">
        <v>1668</v>
      </c>
      <c r="H777" s="73" t="s">
        <v>1687</v>
      </c>
      <c r="I777" s="73" t="s">
        <v>1670</v>
      </c>
      <c r="J777" s="73" t="s">
        <v>1574</v>
      </c>
      <c r="K777">
        <v>42</v>
      </c>
      <c r="L777">
        <v>43</v>
      </c>
      <c r="M777">
        <v>0</v>
      </c>
      <c r="N777">
        <v>43</v>
      </c>
      <c r="O777">
        <v>113</v>
      </c>
      <c r="P777">
        <v>92.666666665999998</v>
      </c>
      <c r="Q777">
        <v>41.5</v>
      </c>
      <c r="R777">
        <v>41000</v>
      </c>
      <c r="S777">
        <v>90000</v>
      </c>
      <c r="T777">
        <v>28700</v>
      </c>
      <c r="U777">
        <v>36900</v>
      </c>
      <c r="V777">
        <v>45000</v>
      </c>
      <c r="W777">
        <v>0</v>
      </c>
      <c r="X777">
        <v>420</v>
      </c>
      <c r="Y777">
        <v>43</v>
      </c>
      <c r="Z777">
        <v>0</v>
      </c>
      <c r="AA777">
        <v>0</v>
      </c>
      <c r="AB777">
        <v>0</v>
      </c>
      <c r="AC777">
        <v>-1</v>
      </c>
      <c r="AD777">
        <v>0</v>
      </c>
      <c r="AE777">
        <v>0</v>
      </c>
      <c r="AF777">
        <v>0</v>
      </c>
      <c r="AG777">
        <v>0</v>
      </c>
    </row>
    <row r="778" spans="1:33">
      <c r="A778" s="73">
        <v>777</v>
      </c>
      <c r="B778" s="73" t="s">
        <v>3189</v>
      </c>
      <c r="C778" s="73" t="s">
        <v>1350</v>
      </c>
      <c r="D778" s="73" t="s">
        <v>990</v>
      </c>
      <c r="E778" s="73" t="s">
        <v>985</v>
      </c>
      <c r="F778">
        <v>12</v>
      </c>
      <c r="G778" s="73" t="s">
        <v>1674</v>
      </c>
      <c r="H778" s="73" t="s">
        <v>1687</v>
      </c>
      <c r="I778" s="73" t="s">
        <v>1670</v>
      </c>
      <c r="J778" s="73" t="s">
        <v>1575</v>
      </c>
      <c r="K778">
        <v>6</v>
      </c>
      <c r="L778">
        <v>1</v>
      </c>
      <c r="M778">
        <v>-5</v>
      </c>
      <c r="N778">
        <v>6</v>
      </c>
      <c r="O778">
        <v>-1</v>
      </c>
      <c r="P778">
        <v>12.333333333000001</v>
      </c>
      <c r="Q778">
        <v>18.916666666000001</v>
      </c>
      <c r="R778">
        <v>44000</v>
      </c>
      <c r="S778">
        <v>96000</v>
      </c>
      <c r="T778">
        <v>30800</v>
      </c>
      <c r="U778">
        <v>39600</v>
      </c>
      <c r="V778">
        <v>48000</v>
      </c>
      <c r="W778">
        <v>0</v>
      </c>
      <c r="X778">
        <v>0</v>
      </c>
      <c r="Y778">
        <v>1</v>
      </c>
      <c r="Z778">
        <v>0</v>
      </c>
      <c r="AA778">
        <v>0</v>
      </c>
      <c r="AB778">
        <v>0</v>
      </c>
      <c r="AC778">
        <v>5</v>
      </c>
      <c r="AD778">
        <v>0</v>
      </c>
      <c r="AE778">
        <v>0</v>
      </c>
      <c r="AF778">
        <v>0</v>
      </c>
      <c r="AG778">
        <v>0</v>
      </c>
    </row>
    <row r="779" spans="1:33">
      <c r="A779" s="73">
        <v>778</v>
      </c>
      <c r="B779" s="73" t="s">
        <v>2751</v>
      </c>
      <c r="C779" s="73" t="s">
        <v>1350</v>
      </c>
      <c r="D779" s="73" t="s">
        <v>990</v>
      </c>
      <c r="E779" s="73" t="s">
        <v>985</v>
      </c>
      <c r="F779">
        <v>12</v>
      </c>
      <c r="G779" s="73" t="s">
        <v>1668</v>
      </c>
      <c r="H779" s="73" t="s">
        <v>1687</v>
      </c>
      <c r="I779" s="73" t="s">
        <v>1670</v>
      </c>
      <c r="J779" s="73" t="s">
        <v>1575</v>
      </c>
      <c r="K779">
        <v>0</v>
      </c>
      <c r="L779">
        <v>0</v>
      </c>
      <c r="M779">
        <v>0</v>
      </c>
      <c r="N779">
        <v>0</v>
      </c>
      <c r="O779">
        <v>0</v>
      </c>
      <c r="P779">
        <v>0</v>
      </c>
      <c r="Q779">
        <v>0</v>
      </c>
      <c r="R779">
        <v>0</v>
      </c>
      <c r="S779">
        <v>0</v>
      </c>
      <c r="T779">
        <v>0</v>
      </c>
      <c r="U779">
        <v>0</v>
      </c>
      <c r="V779">
        <v>0</v>
      </c>
      <c r="W779">
        <v>0</v>
      </c>
      <c r="X779">
        <v>456</v>
      </c>
      <c r="Y779">
        <v>0</v>
      </c>
      <c r="Z779">
        <v>0</v>
      </c>
      <c r="AA779">
        <v>0</v>
      </c>
      <c r="AB779">
        <v>0</v>
      </c>
      <c r="AC779">
        <v>0</v>
      </c>
      <c r="AD779">
        <v>0</v>
      </c>
      <c r="AE779">
        <v>0</v>
      </c>
      <c r="AF779">
        <v>0</v>
      </c>
      <c r="AG779">
        <v>0</v>
      </c>
    </row>
    <row r="780" spans="1:33">
      <c r="A780" s="73">
        <v>779</v>
      </c>
      <c r="B780" s="73" t="s">
        <v>1351</v>
      </c>
      <c r="C780" s="73" t="s">
        <v>1352</v>
      </c>
      <c r="D780" s="73" t="s">
        <v>990</v>
      </c>
      <c r="E780" s="73" t="s">
        <v>985</v>
      </c>
      <c r="F780">
        <v>6</v>
      </c>
      <c r="G780" s="73" t="s">
        <v>1735</v>
      </c>
      <c r="H780" s="73" t="s">
        <v>1698</v>
      </c>
      <c r="I780" s="73" t="s">
        <v>1699</v>
      </c>
      <c r="J780" s="73" t="s">
        <v>1576</v>
      </c>
      <c r="K780">
        <v>6</v>
      </c>
      <c r="L780">
        <v>6</v>
      </c>
      <c r="M780">
        <v>0</v>
      </c>
      <c r="N780">
        <v>6</v>
      </c>
      <c r="O780">
        <v>0</v>
      </c>
      <c r="P780">
        <v>0</v>
      </c>
      <c r="Q780">
        <v>0.25</v>
      </c>
      <c r="R780">
        <v>44000</v>
      </c>
      <c r="S780">
        <v>98000</v>
      </c>
      <c r="T780">
        <v>0</v>
      </c>
      <c r="U780">
        <v>37400</v>
      </c>
      <c r="V780">
        <v>49000</v>
      </c>
      <c r="W780">
        <v>0</v>
      </c>
      <c r="X780">
        <v>0</v>
      </c>
      <c r="Y780">
        <v>6</v>
      </c>
      <c r="Z780">
        <v>0</v>
      </c>
      <c r="AA780">
        <v>0</v>
      </c>
      <c r="AB780">
        <v>0</v>
      </c>
      <c r="AC780">
        <v>0</v>
      </c>
      <c r="AD780">
        <v>0</v>
      </c>
      <c r="AE780">
        <v>0</v>
      </c>
      <c r="AF780">
        <v>0</v>
      </c>
      <c r="AG780">
        <v>0</v>
      </c>
    </row>
    <row r="781" spans="1:33">
      <c r="A781" s="73">
        <v>780</v>
      </c>
      <c r="B781" s="73" t="s">
        <v>2752</v>
      </c>
      <c r="C781" s="73" t="s">
        <v>1352</v>
      </c>
      <c r="D781" s="73" t="s">
        <v>990</v>
      </c>
      <c r="E781" s="73" t="s">
        <v>985</v>
      </c>
      <c r="F781">
        <v>6</v>
      </c>
      <c r="G781" s="73" t="s">
        <v>1702</v>
      </c>
      <c r="H781" s="73" t="s">
        <v>1698</v>
      </c>
      <c r="I781" s="73" t="s">
        <v>1699</v>
      </c>
      <c r="J781" s="73" t="s">
        <v>1576</v>
      </c>
      <c r="K781">
        <v>72</v>
      </c>
      <c r="L781">
        <v>71</v>
      </c>
      <c r="M781">
        <v>0</v>
      </c>
      <c r="N781">
        <v>71</v>
      </c>
      <c r="O781">
        <v>5</v>
      </c>
      <c r="P781">
        <v>6.3333333329999997</v>
      </c>
      <c r="Q781">
        <v>3.75</v>
      </c>
      <c r="R781">
        <v>44000</v>
      </c>
      <c r="S781">
        <v>98000</v>
      </c>
      <c r="T781">
        <v>0</v>
      </c>
      <c r="U781">
        <v>37400</v>
      </c>
      <c r="V781">
        <v>49000</v>
      </c>
      <c r="W781">
        <v>0</v>
      </c>
      <c r="X781">
        <v>0</v>
      </c>
      <c r="Y781">
        <v>71</v>
      </c>
      <c r="Z781">
        <v>1</v>
      </c>
      <c r="AA781">
        <v>0</v>
      </c>
      <c r="AB781">
        <v>0</v>
      </c>
      <c r="AC781">
        <v>0</v>
      </c>
      <c r="AD781">
        <v>0</v>
      </c>
      <c r="AE781">
        <v>0</v>
      </c>
      <c r="AF781">
        <v>0</v>
      </c>
      <c r="AG781">
        <v>0</v>
      </c>
    </row>
    <row r="782" spans="1:33">
      <c r="A782" s="73">
        <v>781</v>
      </c>
      <c r="B782" s="73" t="s">
        <v>2753</v>
      </c>
      <c r="C782" s="73" t="s">
        <v>1352</v>
      </c>
      <c r="D782" s="73" t="s">
        <v>990</v>
      </c>
      <c r="E782" s="73" t="s">
        <v>985</v>
      </c>
      <c r="F782">
        <v>6</v>
      </c>
      <c r="G782" s="73" t="s">
        <v>1683</v>
      </c>
      <c r="H782" s="73" t="s">
        <v>1703</v>
      </c>
      <c r="I782" s="73" t="s">
        <v>1699</v>
      </c>
      <c r="J782" s="73" t="s">
        <v>1576</v>
      </c>
      <c r="K782">
        <v>252</v>
      </c>
      <c r="L782">
        <v>252</v>
      </c>
      <c r="M782">
        <v>12</v>
      </c>
      <c r="N782">
        <v>240</v>
      </c>
      <c r="O782">
        <v>259</v>
      </c>
      <c r="P782">
        <v>90</v>
      </c>
      <c r="Q782">
        <v>23.083333332999999</v>
      </c>
      <c r="R782">
        <v>44000</v>
      </c>
      <c r="S782">
        <v>98000</v>
      </c>
      <c r="T782">
        <v>0</v>
      </c>
      <c r="U782">
        <v>37400</v>
      </c>
      <c r="V782">
        <v>49000</v>
      </c>
      <c r="W782">
        <v>0</v>
      </c>
      <c r="X782">
        <v>0</v>
      </c>
      <c r="Y782">
        <v>252</v>
      </c>
      <c r="Z782">
        <v>0</v>
      </c>
      <c r="AA782">
        <v>0</v>
      </c>
      <c r="AB782">
        <v>0</v>
      </c>
      <c r="AC782">
        <v>0</v>
      </c>
      <c r="AD782">
        <v>0</v>
      </c>
      <c r="AE782">
        <v>0</v>
      </c>
      <c r="AF782">
        <v>0</v>
      </c>
      <c r="AG782">
        <v>0</v>
      </c>
    </row>
    <row r="783" spans="1:33">
      <c r="A783" s="73">
        <v>782</v>
      </c>
      <c r="B783" s="73" t="s">
        <v>2754</v>
      </c>
      <c r="C783" s="73" t="s">
        <v>2755</v>
      </c>
      <c r="D783" s="73" t="s">
        <v>990</v>
      </c>
      <c r="E783" s="73" t="s">
        <v>985</v>
      </c>
      <c r="F783">
        <v>6</v>
      </c>
      <c r="G783" s="73" t="s">
        <v>1714</v>
      </c>
      <c r="H783" s="73" t="s">
        <v>1723</v>
      </c>
      <c r="I783" s="73" t="s">
        <v>1699</v>
      </c>
      <c r="J783" s="73" t="s">
        <v>2756</v>
      </c>
      <c r="K783">
        <v>101</v>
      </c>
      <c r="L783">
        <v>101</v>
      </c>
      <c r="M783">
        <v>12</v>
      </c>
      <c r="N783">
        <v>89</v>
      </c>
      <c r="O783">
        <v>290</v>
      </c>
      <c r="P783">
        <v>106</v>
      </c>
      <c r="Q783">
        <v>29.166666666000001</v>
      </c>
      <c r="R783">
        <v>17000</v>
      </c>
      <c r="S783">
        <v>38000</v>
      </c>
      <c r="T783">
        <v>0</v>
      </c>
      <c r="U783">
        <v>14500</v>
      </c>
      <c r="V783">
        <v>19000</v>
      </c>
      <c r="W783">
        <v>0</v>
      </c>
      <c r="X783">
        <v>0</v>
      </c>
      <c r="Y783">
        <v>101</v>
      </c>
      <c r="Z783">
        <v>0</v>
      </c>
      <c r="AA783">
        <v>0</v>
      </c>
      <c r="AB783">
        <v>0</v>
      </c>
      <c r="AC783">
        <v>0</v>
      </c>
      <c r="AD783">
        <v>0</v>
      </c>
      <c r="AE783">
        <v>0</v>
      </c>
      <c r="AF783">
        <v>0</v>
      </c>
      <c r="AG783">
        <v>0</v>
      </c>
    </row>
    <row r="784" spans="1:33">
      <c r="A784" s="73">
        <v>783</v>
      </c>
      <c r="B784" s="73" t="s">
        <v>2757</v>
      </c>
      <c r="C784" s="73" t="s">
        <v>2758</v>
      </c>
      <c r="D784" s="73" t="s">
        <v>990</v>
      </c>
      <c r="E784" s="73" t="s">
        <v>985</v>
      </c>
      <c r="F784">
        <v>6</v>
      </c>
      <c r="G784" s="73" t="s">
        <v>1714</v>
      </c>
      <c r="H784" s="73" t="s">
        <v>1707</v>
      </c>
      <c r="I784" s="73" t="s">
        <v>1699</v>
      </c>
      <c r="J784" s="73" t="s">
        <v>2759</v>
      </c>
      <c r="K784">
        <v>1</v>
      </c>
      <c r="L784">
        <v>0</v>
      </c>
      <c r="M784">
        <v>0</v>
      </c>
      <c r="N784">
        <v>0</v>
      </c>
      <c r="O784">
        <v>0</v>
      </c>
      <c r="P784">
        <v>0</v>
      </c>
      <c r="Q784">
        <v>1.3333333329999999</v>
      </c>
      <c r="R784">
        <v>17000</v>
      </c>
      <c r="S784">
        <v>38000</v>
      </c>
      <c r="T784">
        <v>0</v>
      </c>
      <c r="U784">
        <v>14500</v>
      </c>
      <c r="V784">
        <v>19000</v>
      </c>
      <c r="W784">
        <v>0</v>
      </c>
      <c r="X784">
        <v>0</v>
      </c>
      <c r="Y784">
        <v>0</v>
      </c>
      <c r="Z784">
        <v>0</v>
      </c>
      <c r="AA784">
        <v>0</v>
      </c>
      <c r="AB784">
        <v>0</v>
      </c>
      <c r="AC784">
        <v>0</v>
      </c>
      <c r="AD784">
        <v>1</v>
      </c>
      <c r="AE784">
        <v>0</v>
      </c>
      <c r="AF784">
        <v>0</v>
      </c>
      <c r="AG784">
        <v>0</v>
      </c>
    </row>
    <row r="785" spans="1:33">
      <c r="A785" s="73">
        <v>784</v>
      </c>
      <c r="B785" s="73" t="s">
        <v>1353</v>
      </c>
      <c r="C785" s="73" t="s">
        <v>1354</v>
      </c>
      <c r="D785" s="73" t="s">
        <v>990</v>
      </c>
      <c r="E785" s="73" t="s">
        <v>985</v>
      </c>
      <c r="F785">
        <v>6</v>
      </c>
      <c r="G785" s="73" t="s">
        <v>1735</v>
      </c>
      <c r="H785" s="73" t="s">
        <v>1715</v>
      </c>
      <c r="I785" s="73" t="s">
        <v>1699</v>
      </c>
      <c r="J785" s="73" t="s">
        <v>1577</v>
      </c>
      <c r="K785">
        <v>43</v>
      </c>
      <c r="L785">
        <v>41</v>
      </c>
      <c r="M785">
        <v>0</v>
      </c>
      <c r="N785">
        <v>41</v>
      </c>
      <c r="O785">
        <v>2</v>
      </c>
      <c r="P785">
        <v>10.666666665999999</v>
      </c>
      <c r="Q785">
        <v>9.5833333330000006</v>
      </c>
      <c r="R785">
        <v>24000</v>
      </c>
      <c r="S785">
        <v>52000</v>
      </c>
      <c r="T785">
        <v>0</v>
      </c>
      <c r="U785">
        <v>20400</v>
      </c>
      <c r="V785">
        <v>26000</v>
      </c>
      <c r="W785">
        <v>0</v>
      </c>
      <c r="X785">
        <v>0</v>
      </c>
      <c r="Y785">
        <v>41</v>
      </c>
      <c r="Z785">
        <v>2</v>
      </c>
      <c r="AA785">
        <v>0</v>
      </c>
      <c r="AB785">
        <v>0</v>
      </c>
      <c r="AC785">
        <v>0</v>
      </c>
      <c r="AD785">
        <v>0</v>
      </c>
      <c r="AE785">
        <v>0</v>
      </c>
      <c r="AF785">
        <v>0</v>
      </c>
      <c r="AG785">
        <v>0</v>
      </c>
    </row>
    <row r="786" spans="1:33">
      <c r="A786" s="73">
        <v>785</v>
      </c>
      <c r="B786" s="73" t="s">
        <v>1355</v>
      </c>
      <c r="C786" s="73" t="s">
        <v>1356</v>
      </c>
      <c r="D786" s="73" t="s">
        <v>990</v>
      </c>
      <c r="E786" s="73" t="s">
        <v>985</v>
      </c>
      <c r="F786">
        <v>12</v>
      </c>
      <c r="G786" s="73" t="s">
        <v>1714</v>
      </c>
      <c r="H786" s="73" t="s">
        <v>1675</v>
      </c>
      <c r="I786" s="73" t="s">
        <v>1670</v>
      </c>
      <c r="J786" s="73" t="s">
        <v>1578</v>
      </c>
      <c r="K786">
        <v>32</v>
      </c>
      <c r="L786">
        <v>594</v>
      </c>
      <c r="M786">
        <v>0</v>
      </c>
      <c r="N786">
        <v>594</v>
      </c>
      <c r="O786">
        <v>213</v>
      </c>
      <c r="P786">
        <v>151</v>
      </c>
      <c r="Q786">
        <v>97.416666665999998</v>
      </c>
      <c r="R786">
        <v>62000</v>
      </c>
      <c r="S786">
        <v>136000</v>
      </c>
      <c r="T786">
        <v>43000</v>
      </c>
      <c r="U786">
        <v>52700</v>
      </c>
      <c r="V786">
        <v>68000</v>
      </c>
      <c r="W786">
        <v>0</v>
      </c>
      <c r="X786">
        <v>1200</v>
      </c>
      <c r="Y786">
        <v>594</v>
      </c>
      <c r="Z786">
        <v>1</v>
      </c>
      <c r="AA786">
        <v>0</v>
      </c>
      <c r="AB786">
        <v>0</v>
      </c>
      <c r="AC786">
        <v>0</v>
      </c>
      <c r="AD786">
        <v>120</v>
      </c>
      <c r="AE786">
        <v>-685</v>
      </c>
      <c r="AF786">
        <v>2</v>
      </c>
      <c r="AG786">
        <v>0</v>
      </c>
    </row>
    <row r="787" spans="1:33">
      <c r="A787" s="73">
        <v>786</v>
      </c>
      <c r="B787" s="73" t="s">
        <v>2760</v>
      </c>
      <c r="C787" s="73" t="s">
        <v>2761</v>
      </c>
      <c r="D787" s="73" t="s">
        <v>990</v>
      </c>
      <c r="E787" s="73" t="s">
        <v>985</v>
      </c>
      <c r="F787">
        <v>6</v>
      </c>
      <c r="G787" s="73" t="s">
        <v>1726</v>
      </c>
      <c r="H787" s="73" t="s">
        <v>1703</v>
      </c>
      <c r="I787" s="73" t="s">
        <v>2439</v>
      </c>
      <c r="J787" s="73" t="s">
        <v>2762</v>
      </c>
      <c r="K787">
        <v>110</v>
      </c>
      <c r="L787">
        <v>110</v>
      </c>
      <c r="M787">
        <v>0</v>
      </c>
      <c r="N787">
        <v>110</v>
      </c>
      <c r="O787">
        <v>859</v>
      </c>
      <c r="P787">
        <v>315.66666666600003</v>
      </c>
      <c r="Q787">
        <v>85</v>
      </c>
      <c r="R787">
        <v>8000</v>
      </c>
      <c r="S787">
        <v>18000</v>
      </c>
      <c r="T787">
        <v>3300</v>
      </c>
      <c r="U787">
        <v>6800</v>
      </c>
      <c r="V787">
        <v>5000</v>
      </c>
      <c r="W787">
        <v>0</v>
      </c>
      <c r="X787">
        <v>0</v>
      </c>
      <c r="Y787">
        <v>110</v>
      </c>
      <c r="Z787">
        <v>0</v>
      </c>
      <c r="AA787">
        <v>0</v>
      </c>
      <c r="AB787">
        <v>0</v>
      </c>
      <c r="AC787">
        <v>0</v>
      </c>
      <c r="AD787">
        <v>0</v>
      </c>
      <c r="AE787">
        <v>0</v>
      </c>
      <c r="AF787">
        <v>0</v>
      </c>
      <c r="AG787">
        <v>0</v>
      </c>
    </row>
    <row r="788" spans="1:33">
      <c r="A788" s="73">
        <v>787</v>
      </c>
      <c r="B788" s="73" t="s">
        <v>1357</v>
      </c>
      <c r="C788" s="73" t="s">
        <v>1358</v>
      </c>
      <c r="D788" s="73" t="s">
        <v>990</v>
      </c>
      <c r="E788" s="73" t="s">
        <v>985</v>
      </c>
      <c r="F788">
        <v>6</v>
      </c>
      <c r="G788" s="73" t="s">
        <v>1726</v>
      </c>
      <c r="H788" s="73" t="s">
        <v>2763</v>
      </c>
      <c r="I788" s="73" t="s">
        <v>2439</v>
      </c>
      <c r="J788" s="73" t="s">
        <v>1579</v>
      </c>
      <c r="K788">
        <v>477</v>
      </c>
      <c r="L788">
        <v>477</v>
      </c>
      <c r="M788">
        <v>0</v>
      </c>
      <c r="N788">
        <v>477</v>
      </c>
      <c r="O788">
        <v>169</v>
      </c>
      <c r="P788">
        <v>127.666666666</v>
      </c>
      <c r="Q788">
        <v>78</v>
      </c>
      <c r="R788">
        <v>8000</v>
      </c>
      <c r="S788">
        <v>18000</v>
      </c>
      <c r="T788">
        <v>0</v>
      </c>
      <c r="U788">
        <v>6800</v>
      </c>
      <c r="V788">
        <v>9000</v>
      </c>
      <c r="W788">
        <v>0</v>
      </c>
      <c r="X788">
        <v>0</v>
      </c>
      <c r="Y788">
        <v>477</v>
      </c>
      <c r="Z788">
        <v>0</v>
      </c>
      <c r="AA788">
        <v>0</v>
      </c>
      <c r="AB788">
        <v>0</v>
      </c>
      <c r="AC788">
        <v>0</v>
      </c>
      <c r="AD788">
        <v>0</v>
      </c>
      <c r="AE788">
        <v>0</v>
      </c>
      <c r="AF788">
        <v>0</v>
      </c>
      <c r="AG788">
        <v>0</v>
      </c>
    </row>
    <row r="789" spans="1:33">
      <c r="A789" s="73">
        <v>788</v>
      </c>
      <c r="B789" s="73" t="s">
        <v>2764</v>
      </c>
      <c r="C789" s="73" t="s">
        <v>2765</v>
      </c>
      <c r="D789" s="73" t="s">
        <v>990</v>
      </c>
      <c r="E789" s="73" t="s">
        <v>985</v>
      </c>
      <c r="F789">
        <v>6</v>
      </c>
      <c r="G789" s="73" t="s">
        <v>1779</v>
      </c>
      <c r="H789" s="73" t="s">
        <v>1707</v>
      </c>
      <c r="I789" s="73" t="s">
        <v>1732</v>
      </c>
      <c r="J789" s="73" t="s">
        <v>2766</v>
      </c>
      <c r="K789">
        <v>12</v>
      </c>
      <c r="L789">
        <v>-4</v>
      </c>
      <c r="M789">
        <v>0</v>
      </c>
      <c r="N789">
        <v>-4</v>
      </c>
      <c r="O789">
        <v>4</v>
      </c>
      <c r="P789">
        <v>3</v>
      </c>
      <c r="Q789">
        <v>37.25</v>
      </c>
      <c r="R789">
        <v>111000</v>
      </c>
      <c r="S789">
        <v>246000</v>
      </c>
      <c r="T789">
        <v>67000</v>
      </c>
      <c r="U789">
        <v>99900</v>
      </c>
      <c r="V789">
        <v>70000</v>
      </c>
      <c r="W789">
        <v>0</v>
      </c>
      <c r="X789">
        <v>0</v>
      </c>
      <c r="Y789">
        <v>-4</v>
      </c>
      <c r="Z789">
        <v>0</v>
      </c>
      <c r="AA789">
        <v>0</v>
      </c>
      <c r="AB789">
        <v>0</v>
      </c>
      <c r="AC789">
        <v>16</v>
      </c>
      <c r="AD789">
        <v>0</v>
      </c>
      <c r="AE789">
        <v>0</v>
      </c>
      <c r="AF789">
        <v>0</v>
      </c>
      <c r="AG789">
        <v>0</v>
      </c>
    </row>
    <row r="790" spans="1:33">
      <c r="A790" s="73">
        <v>789</v>
      </c>
      <c r="B790" s="73" t="s">
        <v>2767</v>
      </c>
      <c r="C790" s="73" t="s">
        <v>2768</v>
      </c>
      <c r="D790" s="73" t="s">
        <v>990</v>
      </c>
      <c r="E790" s="73" t="s">
        <v>985</v>
      </c>
      <c r="F790">
        <v>6</v>
      </c>
      <c r="G790" s="73" t="s">
        <v>1779</v>
      </c>
      <c r="H790" s="73" t="s">
        <v>1707</v>
      </c>
      <c r="I790" s="73" t="s">
        <v>1732</v>
      </c>
      <c r="J790" s="73" t="s">
        <v>2769</v>
      </c>
      <c r="K790">
        <v>-1</v>
      </c>
      <c r="L790">
        <v>-1</v>
      </c>
      <c r="M790">
        <v>0</v>
      </c>
      <c r="N790">
        <v>-1</v>
      </c>
      <c r="O790">
        <v>0</v>
      </c>
      <c r="P790">
        <v>0.66666666600000002</v>
      </c>
      <c r="Q790">
        <v>29.166666666000001</v>
      </c>
      <c r="R790">
        <v>135000</v>
      </c>
      <c r="S790">
        <v>300000</v>
      </c>
      <c r="T790">
        <v>95000</v>
      </c>
      <c r="U790">
        <v>121500</v>
      </c>
      <c r="V790">
        <v>150000</v>
      </c>
      <c r="W790">
        <v>0</v>
      </c>
      <c r="X790">
        <v>384</v>
      </c>
      <c r="Y790">
        <v>-1</v>
      </c>
      <c r="Z790">
        <v>0</v>
      </c>
      <c r="AA790">
        <v>0</v>
      </c>
      <c r="AB790">
        <v>0</v>
      </c>
      <c r="AC790">
        <v>0</v>
      </c>
      <c r="AD790">
        <v>0</v>
      </c>
      <c r="AE790">
        <v>0</v>
      </c>
      <c r="AF790">
        <v>0</v>
      </c>
      <c r="AG790">
        <v>0</v>
      </c>
    </row>
    <row r="791" spans="1:33">
      <c r="A791" s="73">
        <v>790</v>
      </c>
      <c r="B791" s="73" t="s">
        <v>1359</v>
      </c>
      <c r="C791" s="73" t="s">
        <v>1360</v>
      </c>
      <c r="D791" s="73" t="s">
        <v>990</v>
      </c>
      <c r="E791" s="73" t="s">
        <v>985</v>
      </c>
      <c r="F791">
        <v>6</v>
      </c>
      <c r="G791" s="73" t="s">
        <v>1779</v>
      </c>
      <c r="H791" s="73" t="s">
        <v>1707</v>
      </c>
      <c r="I791" s="73" t="s">
        <v>1732</v>
      </c>
      <c r="J791" s="73" t="s">
        <v>1580</v>
      </c>
      <c r="K791">
        <v>766</v>
      </c>
      <c r="L791">
        <v>762</v>
      </c>
      <c r="M791">
        <v>3</v>
      </c>
      <c r="N791">
        <v>759</v>
      </c>
      <c r="O791">
        <v>54</v>
      </c>
      <c r="P791">
        <v>156</v>
      </c>
      <c r="Q791">
        <v>68.166666665999998</v>
      </c>
      <c r="R791">
        <v>95000</v>
      </c>
      <c r="S791">
        <v>210000</v>
      </c>
      <c r="T791">
        <v>57000</v>
      </c>
      <c r="U791">
        <v>80800</v>
      </c>
      <c r="V791">
        <v>84000</v>
      </c>
      <c r="W791">
        <v>0</v>
      </c>
      <c r="X791">
        <v>0</v>
      </c>
      <c r="Y791">
        <v>762</v>
      </c>
      <c r="Z791">
        <v>2</v>
      </c>
      <c r="AA791">
        <v>0</v>
      </c>
      <c r="AB791">
        <v>0</v>
      </c>
      <c r="AC791">
        <v>0</v>
      </c>
      <c r="AD791">
        <v>0</v>
      </c>
      <c r="AE791">
        <v>0</v>
      </c>
      <c r="AF791">
        <v>2</v>
      </c>
      <c r="AG791">
        <v>0</v>
      </c>
    </row>
    <row r="792" spans="1:33">
      <c r="A792" s="73">
        <v>791</v>
      </c>
      <c r="B792" s="73" t="s">
        <v>2770</v>
      </c>
      <c r="C792" s="73" t="s">
        <v>2771</v>
      </c>
      <c r="D792" s="73" t="s">
        <v>990</v>
      </c>
      <c r="E792" s="73" t="s">
        <v>985</v>
      </c>
      <c r="F792">
        <v>6</v>
      </c>
      <c r="G792" s="73" t="s">
        <v>1683</v>
      </c>
      <c r="H792" s="73" t="s">
        <v>1707</v>
      </c>
      <c r="I792" s="73" t="s">
        <v>1732</v>
      </c>
      <c r="J792" s="73" t="s">
        <v>2772</v>
      </c>
      <c r="K792">
        <v>0</v>
      </c>
      <c r="L792">
        <v>0</v>
      </c>
      <c r="M792">
        <v>0</v>
      </c>
      <c r="N792">
        <v>0</v>
      </c>
      <c r="O792">
        <v>0</v>
      </c>
      <c r="P792">
        <v>0</v>
      </c>
      <c r="Q792">
        <v>0</v>
      </c>
      <c r="R792">
        <v>200000</v>
      </c>
      <c r="S792">
        <v>440000</v>
      </c>
      <c r="T792">
        <v>140000</v>
      </c>
      <c r="U792">
        <v>180000</v>
      </c>
      <c r="V792">
        <v>220000</v>
      </c>
      <c r="W792">
        <v>0</v>
      </c>
      <c r="X792">
        <v>36</v>
      </c>
      <c r="Y792">
        <v>0</v>
      </c>
      <c r="Z792">
        <v>0</v>
      </c>
      <c r="AA792">
        <v>0</v>
      </c>
      <c r="AB792">
        <v>0</v>
      </c>
      <c r="AC792">
        <v>0</v>
      </c>
      <c r="AD792">
        <v>0</v>
      </c>
      <c r="AE792">
        <v>0</v>
      </c>
      <c r="AF792">
        <v>0</v>
      </c>
      <c r="AG792">
        <v>0</v>
      </c>
    </row>
    <row r="793" spans="1:33">
      <c r="A793" s="73">
        <v>792</v>
      </c>
      <c r="B793" s="73" t="s">
        <v>1361</v>
      </c>
      <c r="C793" s="73" t="s">
        <v>1362</v>
      </c>
      <c r="D793" s="73" t="s">
        <v>990</v>
      </c>
      <c r="E793" s="73" t="s">
        <v>985</v>
      </c>
      <c r="F793">
        <v>6</v>
      </c>
      <c r="G793" s="73" t="s">
        <v>1779</v>
      </c>
      <c r="H793" s="73" t="s">
        <v>1707</v>
      </c>
      <c r="I793" s="73" t="s">
        <v>1732</v>
      </c>
      <c r="J793" s="73" t="s">
        <v>1581</v>
      </c>
      <c r="K793">
        <v>97</v>
      </c>
      <c r="L793">
        <v>37</v>
      </c>
      <c r="M793">
        <v>0</v>
      </c>
      <c r="N793">
        <v>37</v>
      </c>
      <c r="O793">
        <v>20</v>
      </c>
      <c r="P793">
        <v>13</v>
      </c>
      <c r="Q793">
        <v>5.9166666660000002</v>
      </c>
      <c r="R793">
        <v>122000</v>
      </c>
      <c r="S793">
        <v>270000</v>
      </c>
      <c r="T793">
        <v>73000</v>
      </c>
      <c r="U793">
        <v>109800</v>
      </c>
      <c r="V793">
        <v>108000</v>
      </c>
      <c r="W793">
        <v>0</v>
      </c>
      <c r="X793">
        <v>0</v>
      </c>
      <c r="Y793">
        <v>37</v>
      </c>
      <c r="Z793">
        <v>0</v>
      </c>
      <c r="AA793">
        <v>0</v>
      </c>
      <c r="AB793">
        <v>0</v>
      </c>
      <c r="AC793">
        <v>0</v>
      </c>
      <c r="AD793">
        <v>0</v>
      </c>
      <c r="AE793">
        <v>60</v>
      </c>
      <c r="AF793">
        <v>0</v>
      </c>
      <c r="AG793">
        <v>0</v>
      </c>
    </row>
    <row r="794" spans="1:33">
      <c r="A794" s="73">
        <v>793</v>
      </c>
      <c r="B794" s="73" t="s">
        <v>2773</v>
      </c>
      <c r="C794" s="73" t="s">
        <v>2774</v>
      </c>
      <c r="D794" s="73" t="s">
        <v>990</v>
      </c>
      <c r="E794" s="73" t="s">
        <v>985</v>
      </c>
      <c r="F794">
        <v>12</v>
      </c>
      <c r="G794" s="73" t="s">
        <v>1689</v>
      </c>
      <c r="H794" s="73" t="s">
        <v>2698</v>
      </c>
      <c r="I794" s="73" t="s">
        <v>1670</v>
      </c>
      <c r="J794" s="73" t="s">
        <v>2775</v>
      </c>
      <c r="K794">
        <v>141</v>
      </c>
      <c r="L794">
        <v>141</v>
      </c>
      <c r="M794">
        <v>0</v>
      </c>
      <c r="N794">
        <v>141</v>
      </c>
      <c r="O794">
        <v>11</v>
      </c>
      <c r="P794">
        <v>7.6666666660000002</v>
      </c>
      <c r="Q794">
        <v>5.1666666660000002</v>
      </c>
      <c r="R794">
        <v>127000</v>
      </c>
      <c r="S794">
        <v>280000</v>
      </c>
      <c r="T794">
        <v>85100</v>
      </c>
      <c r="U794">
        <v>114000</v>
      </c>
      <c r="V794">
        <v>118000</v>
      </c>
      <c r="W794">
        <v>0</v>
      </c>
      <c r="X794">
        <v>0</v>
      </c>
      <c r="Y794">
        <v>141</v>
      </c>
      <c r="Z794">
        <v>0</v>
      </c>
      <c r="AA794">
        <v>0</v>
      </c>
      <c r="AB794">
        <v>0</v>
      </c>
      <c r="AC794">
        <v>0</v>
      </c>
      <c r="AD794">
        <v>0</v>
      </c>
      <c r="AE794">
        <v>0</v>
      </c>
      <c r="AF794">
        <v>0</v>
      </c>
      <c r="AG794">
        <v>0</v>
      </c>
    </row>
    <row r="795" spans="1:33">
      <c r="A795" s="73">
        <v>794</v>
      </c>
      <c r="B795" s="73" t="s">
        <v>2776</v>
      </c>
      <c r="C795" s="73" t="s">
        <v>2777</v>
      </c>
      <c r="D795" s="73" t="s">
        <v>990</v>
      </c>
      <c r="E795" s="73" t="s">
        <v>985</v>
      </c>
      <c r="F795">
        <v>12</v>
      </c>
      <c r="G795" s="73" t="s">
        <v>1689</v>
      </c>
      <c r="H795" s="73" t="s">
        <v>2573</v>
      </c>
      <c r="I795" s="73" t="s">
        <v>1670</v>
      </c>
      <c r="J795" s="73" t="s">
        <v>2778</v>
      </c>
      <c r="K795">
        <v>123</v>
      </c>
      <c r="L795">
        <v>123</v>
      </c>
      <c r="M795">
        <v>0</v>
      </c>
      <c r="N795">
        <v>123</v>
      </c>
      <c r="O795">
        <v>4</v>
      </c>
      <c r="P795">
        <v>2.3333333330000001</v>
      </c>
      <c r="Q795">
        <v>0.91666666600000002</v>
      </c>
      <c r="R795">
        <v>154000</v>
      </c>
      <c r="S795">
        <v>340000</v>
      </c>
      <c r="T795">
        <v>98600</v>
      </c>
      <c r="U795">
        <v>139000</v>
      </c>
      <c r="V795">
        <v>130000</v>
      </c>
      <c r="W795">
        <v>0</v>
      </c>
      <c r="X795">
        <v>0</v>
      </c>
      <c r="Y795">
        <v>123</v>
      </c>
      <c r="Z795">
        <v>0</v>
      </c>
      <c r="AA795">
        <v>0</v>
      </c>
      <c r="AB795">
        <v>0</v>
      </c>
      <c r="AC795">
        <v>0</v>
      </c>
      <c r="AD795">
        <v>0</v>
      </c>
      <c r="AE795">
        <v>0</v>
      </c>
      <c r="AF795">
        <v>0</v>
      </c>
      <c r="AG795">
        <v>0</v>
      </c>
    </row>
    <row r="796" spans="1:33">
      <c r="A796" s="73">
        <v>795</v>
      </c>
      <c r="B796" s="73" t="s">
        <v>2779</v>
      </c>
      <c r="C796" s="73" t="s">
        <v>2780</v>
      </c>
      <c r="D796" s="73" t="s">
        <v>990</v>
      </c>
      <c r="E796" s="73" t="s">
        <v>985</v>
      </c>
      <c r="F796">
        <v>12</v>
      </c>
      <c r="G796" s="73" t="s">
        <v>1689</v>
      </c>
      <c r="H796" s="73" t="s">
        <v>1669</v>
      </c>
      <c r="I796" s="73" t="s">
        <v>1670</v>
      </c>
      <c r="J796" s="73" t="s">
        <v>2781</v>
      </c>
      <c r="K796">
        <v>102</v>
      </c>
      <c r="L796">
        <v>-51</v>
      </c>
      <c r="M796">
        <v>0</v>
      </c>
      <c r="N796">
        <v>-51</v>
      </c>
      <c r="O796">
        <v>0</v>
      </c>
      <c r="P796">
        <v>1.3333333329999999</v>
      </c>
      <c r="Q796">
        <v>2.3333333330000001</v>
      </c>
      <c r="R796">
        <v>100000</v>
      </c>
      <c r="S796">
        <v>220000</v>
      </c>
      <c r="T796">
        <v>60000</v>
      </c>
      <c r="U796">
        <v>90000</v>
      </c>
      <c r="V796">
        <v>85000</v>
      </c>
      <c r="W796">
        <v>0</v>
      </c>
      <c r="X796">
        <v>0</v>
      </c>
      <c r="Y796">
        <v>-51</v>
      </c>
      <c r="Z796">
        <v>1</v>
      </c>
      <c r="AA796">
        <v>0</v>
      </c>
      <c r="AB796">
        <v>0</v>
      </c>
      <c r="AC796">
        <v>0</v>
      </c>
      <c r="AD796">
        <v>0</v>
      </c>
      <c r="AE796">
        <v>150</v>
      </c>
      <c r="AF796">
        <v>2</v>
      </c>
      <c r="AG796">
        <v>0</v>
      </c>
    </row>
    <row r="797" spans="1:33">
      <c r="A797" s="73">
        <v>796</v>
      </c>
      <c r="B797" s="73" t="s">
        <v>2782</v>
      </c>
      <c r="C797" s="73" t="s">
        <v>2783</v>
      </c>
      <c r="D797" s="73" t="s">
        <v>990</v>
      </c>
      <c r="E797" s="73" t="s">
        <v>985</v>
      </c>
      <c r="F797">
        <v>12</v>
      </c>
      <c r="G797" s="73" t="s">
        <v>1689</v>
      </c>
      <c r="H797" s="73" t="s">
        <v>2658</v>
      </c>
      <c r="I797" s="73" t="s">
        <v>1670</v>
      </c>
      <c r="J797" s="73" t="s">
        <v>2784</v>
      </c>
      <c r="K797">
        <v>7</v>
      </c>
      <c r="L797">
        <v>3</v>
      </c>
      <c r="M797">
        <v>0</v>
      </c>
      <c r="N797">
        <v>3</v>
      </c>
      <c r="O797">
        <v>23</v>
      </c>
      <c r="P797">
        <v>7.6666666660000002</v>
      </c>
      <c r="Q797">
        <v>3.3333333330000001</v>
      </c>
      <c r="R797">
        <v>100000</v>
      </c>
      <c r="S797">
        <v>220000</v>
      </c>
      <c r="T797">
        <v>60000</v>
      </c>
      <c r="U797">
        <v>90000</v>
      </c>
      <c r="V797">
        <v>85000</v>
      </c>
      <c r="W797">
        <v>0</v>
      </c>
      <c r="X797">
        <v>0</v>
      </c>
      <c r="Y797">
        <v>3</v>
      </c>
      <c r="Z797">
        <v>2</v>
      </c>
      <c r="AA797">
        <v>0</v>
      </c>
      <c r="AB797">
        <v>0</v>
      </c>
      <c r="AC797">
        <v>0</v>
      </c>
      <c r="AD797">
        <v>0</v>
      </c>
      <c r="AE797">
        <v>0</v>
      </c>
      <c r="AF797">
        <v>2</v>
      </c>
      <c r="AG797">
        <v>0</v>
      </c>
    </row>
    <row r="798" spans="1:33">
      <c r="A798" s="73">
        <v>797</v>
      </c>
      <c r="B798" s="73" t="s">
        <v>2785</v>
      </c>
      <c r="C798" s="73" t="s">
        <v>2786</v>
      </c>
      <c r="D798" s="73" t="s">
        <v>981</v>
      </c>
      <c r="E798" s="73" t="s">
        <v>982</v>
      </c>
      <c r="F798">
        <v>1</v>
      </c>
      <c r="G798" s="73"/>
      <c r="H798" s="73"/>
      <c r="I798" s="73"/>
      <c r="J798" s="73"/>
      <c r="K798">
        <v>26</v>
      </c>
      <c r="L798">
        <v>26</v>
      </c>
      <c r="M798">
        <v>0</v>
      </c>
      <c r="N798">
        <v>26</v>
      </c>
      <c r="O798">
        <v>0</v>
      </c>
      <c r="P798">
        <v>0</v>
      </c>
      <c r="Q798">
        <v>0</v>
      </c>
      <c r="R798">
        <v>0</v>
      </c>
      <c r="S798">
        <v>0</v>
      </c>
      <c r="T798">
        <v>0</v>
      </c>
      <c r="U798">
        <v>0</v>
      </c>
      <c r="V798">
        <v>0</v>
      </c>
      <c r="W798">
        <v>0</v>
      </c>
      <c r="X798">
        <v>0</v>
      </c>
      <c r="Y798">
        <v>26</v>
      </c>
      <c r="Z798">
        <v>0</v>
      </c>
      <c r="AA798">
        <v>0</v>
      </c>
      <c r="AB798">
        <v>0</v>
      </c>
      <c r="AC798">
        <v>0</v>
      </c>
      <c r="AD798">
        <v>0</v>
      </c>
      <c r="AE798">
        <v>0</v>
      </c>
      <c r="AF798">
        <v>0</v>
      </c>
      <c r="AG798">
        <v>0</v>
      </c>
    </row>
    <row r="799" spans="1:33">
      <c r="A799" s="73">
        <v>798</v>
      </c>
      <c r="B799" s="73" t="s">
        <v>2787</v>
      </c>
      <c r="C799" s="73" t="s">
        <v>2788</v>
      </c>
      <c r="D799" s="73" t="s">
        <v>981</v>
      </c>
      <c r="E799" s="73" t="s">
        <v>982</v>
      </c>
      <c r="F799">
        <v>1</v>
      </c>
      <c r="G799" s="73"/>
      <c r="H799" s="73"/>
      <c r="I799" s="73"/>
      <c r="J799" s="73"/>
      <c r="K799">
        <v>20</v>
      </c>
      <c r="L799">
        <v>20</v>
      </c>
      <c r="M799">
        <v>0</v>
      </c>
      <c r="N799">
        <v>20</v>
      </c>
      <c r="O799">
        <v>0</v>
      </c>
      <c r="P799">
        <v>0</v>
      </c>
      <c r="Q799">
        <v>0</v>
      </c>
      <c r="R799">
        <v>0</v>
      </c>
      <c r="S799">
        <v>0</v>
      </c>
      <c r="T799">
        <v>0</v>
      </c>
      <c r="U799">
        <v>0</v>
      </c>
      <c r="V799">
        <v>0</v>
      </c>
      <c r="W799">
        <v>0</v>
      </c>
      <c r="X799">
        <v>0</v>
      </c>
      <c r="Y799">
        <v>20</v>
      </c>
      <c r="Z799">
        <v>0</v>
      </c>
      <c r="AA799">
        <v>0</v>
      </c>
      <c r="AB799">
        <v>0</v>
      </c>
      <c r="AC799">
        <v>0</v>
      </c>
      <c r="AD799">
        <v>0</v>
      </c>
      <c r="AE799">
        <v>0</v>
      </c>
      <c r="AF799">
        <v>0</v>
      </c>
      <c r="AG799">
        <v>0</v>
      </c>
    </row>
    <row r="800" spans="1:33">
      <c r="A800" s="73">
        <v>799</v>
      </c>
      <c r="B800" s="73" t="s">
        <v>2789</v>
      </c>
      <c r="C800" s="73" t="s">
        <v>2790</v>
      </c>
      <c r="D800" s="73" t="s">
        <v>990</v>
      </c>
      <c r="E800" s="73" t="s">
        <v>985</v>
      </c>
      <c r="F800">
        <v>12</v>
      </c>
      <c r="G800" s="73" t="s">
        <v>1779</v>
      </c>
      <c r="H800" s="73" t="s">
        <v>2791</v>
      </c>
      <c r="I800" s="73" t="s">
        <v>1732</v>
      </c>
      <c r="J800" s="73" t="s">
        <v>2792</v>
      </c>
      <c r="K800">
        <v>6</v>
      </c>
      <c r="L800">
        <v>0</v>
      </c>
      <c r="M800">
        <v>0</v>
      </c>
      <c r="N800">
        <v>0</v>
      </c>
      <c r="O800">
        <v>0</v>
      </c>
      <c r="P800">
        <v>0</v>
      </c>
      <c r="Q800">
        <v>0</v>
      </c>
      <c r="R800">
        <v>10500</v>
      </c>
      <c r="S800">
        <v>24000</v>
      </c>
      <c r="T800">
        <v>0</v>
      </c>
      <c r="U800">
        <v>8900</v>
      </c>
      <c r="V800">
        <v>12000</v>
      </c>
      <c r="W800">
        <v>-1080</v>
      </c>
      <c r="X800">
        <v>1080</v>
      </c>
      <c r="Y800">
        <v>0</v>
      </c>
      <c r="Z800">
        <v>6</v>
      </c>
      <c r="AA800">
        <v>0</v>
      </c>
      <c r="AB800">
        <v>0</v>
      </c>
      <c r="AC800">
        <v>0</v>
      </c>
      <c r="AD800">
        <v>0</v>
      </c>
      <c r="AE800">
        <v>0</v>
      </c>
      <c r="AF800">
        <v>0</v>
      </c>
      <c r="AG800">
        <v>0</v>
      </c>
    </row>
    <row r="801" spans="1:33">
      <c r="A801" s="73">
        <v>800</v>
      </c>
      <c r="B801" s="73" t="s">
        <v>1363</v>
      </c>
      <c r="C801" s="73" t="s">
        <v>1364</v>
      </c>
      <c r="D801" s="73" t="s">
        <v>990</v>
      </c>
      <c r="E801" s="73" t="s">
        <v>985</v>
      </c>
      <c r="F801">
        <v>12</v>
      </c>
      <c r="G801" s="73" t="s">
        <v>1779</v>
      </c>
      <c r="H801" s="73" t="s">
        <v>2763</v>
      </c>
      <c r="I801" s="73" t="s">
        <v>1732</v>
      </c>
      <c r="J801" s="73" t="s">
        <v>1582</v>
      </c>
      <c r="K801">
        <v>288</v>
      </c>
      <c r="L801">
        <v>288</v>
      </c>
      <c r="M801">
        <v>0</v>
      </c>
      <c r="N801">
        <v>288</v>
      </c>
      <c r="O801">
        <v>93</v>
      </c>
      <c r="P801">
        <v>58</v>
      </c>
      <c r="Q801">
        <v>30.583333332999999</v>
      </c>
      <c r="R801">
        <v>12000</v>
      </c>
      <c r="S801">
        <v>28000</v>
      </c>
      <c r="T801">
        <v>0</v>
      </c>
      <c r="U801">
        <v>10200</v>
      </c>
      <c r="V801">
        <v>14000</v>
      </c>
      <c r="W801">
        <v>0</v>
      </c>
      <c r="X801">
        <v>984</v>
      </c>
      <c r="Y801">
        <v>288</v>
      </c>
      <c r="Z801">
        <v>0</v>
      </c>
      <c r="AA801">
        <v>0</v>
      </c>
      <c r="AB801">
        <v>0</v>
      </c>
      <c r="AC801">
        <v>0</v>
      </c>
      <c r="AD801">
        <v>0</v>
      </c>
      <c r="AE801">
        <v>0</v>
      </c>
      <c r="AF801">
        <v>0</v>
      </c>
      <c r="AG801">
        <v>0</v>
      </c>
    </row>
    <row r="802" spans="1:33">
      <c r="A802" s="73">
        <v>801</v>
      </c>
      <c r="B802" s="73" t="s">
        <v>1365</v>
      </c>
      <c r="C802" s="73" t="s">
        <v>1366</v>
      </c>
      <c r="D802" s="73" t="s">
        <v>990</v>
      </c>
      <c r="E802" s="73" t="s">
        <v>985</v>
      </c>
      <c r="F802">
        <v>12</v>
      </c>
      <c r="G802" s="73" t="s">
        <v>1779</v>
      </c>
      <c r="H802" s="73" t="s">
        <v>2763</v>
      </c>
      <c r="I802" s="73" t="s">
        <v>1732</v>
      </c>
      <c r="J802" s="73" t="s">
        <v>1583</v>
      </c>
      <c r="K802">
        <v>360</v>
      </c>
      <c r="L802">
        <v>360</v>
      </c>
      <c r="M802">
        <v>0</v>
      </c>
      <c r="N802">
        <v>360</v>
      </c>
      <c r="O802">
        <v>247</v>
      </c>
      <c r="P802">
        <v>246.666666666</v>
      </c>
      <c r="Q802">
        <v>149.5</v>
      </c>
      <c r="R802">
        <v>13000</v>
      </c>
      <c r="S802">
        <v>30000</v>
      </c>
      <c r="T802">
        <v>9100</v>
      </c>
      <c r="U802">
        <v>11100</v>
      </c>
      <c r="V802">
        <v>15000</v>
      </c>
      <c r="W802">
        <v>0</v>
      </c>
      <c r="X802">
        <v>900</v>
      </c>
      <c r="Y802">
        <v>360</v>
      </c>
      <c r="Z802">
        <v>0</v>
      </c>
      <c r="AA802">
        <v>0</v>
      </c>
      <c r="AB802">
        <v>0</v>
      </c>
      <c r="AC802">
        <v>0</v>
      </c>
      <c r="AD802">
        <v>0</v>
      </c>
      <c r="AE802">
        <v>0</v>
      </c>
      <c r="AF802">
        <v>0</v>
      </c>
      <c r="AG802">
        <v>0</v>
      </c>
    </row>
    <row r="803" spans="1:33">
      <c r="A803" s="73">
        <v>802</v>
      </c>
      <c r="B803" s="73" t="s">
        <v>2793</v>
      </c>
      <c r="C803" s="73" t="s">
        <v>2794</v>
      </c>
      <c r="D803" s="73" t="s">
        <v>990</v>
      </c>
      <c r="E803" s="73" t="s">
        <v>985</v>
      </c>
      <c r="F803">
        <v>12</v>
      </c>
      <c r="G803" s="73" t="s">
        <v>1779</v>
      </c>
      <c r="H803" s="73" t="s">
        <v>1703</v>
      </c>
      <c r="I803" s="73" t="s">
        <v>1732</v>
      </c>
      <c r="J803" s="73" t="s">
        <v>2795</v>
      </c>
      <c r="K803">
        <v>544</v>
      </c>
      <c r="L803">
        <v>544</v>
      </c>
      <c r="M803">
        <v>0</v>
      </c>
      <c r="N803">
        <v>544</v>
      </c>
      <c r="O803">
        <v>0</v>
      </c>
      <c r="P803">
        <v>2</v>
      </c>
      <c r="Q803">
        <v>2.0833333330000001</v>
      </c>
      <c r="R803">
        <v>15000</v>
      </c>
      <c r="S803">
        <v>34000</v>
      </c>
      <c r="T803">
        <v>10500</v>
      </c>
      <c r="U803">
        <v>12800</v>
      </c>
      <c r="V803">
        <v>17000</v>
      </c>
      <c r="W803">
        <v>0</v>
      </c>
      <c r="X803">
        <v>0</v>
      </c>
      <c r="Y803">
        <v>544</v>
      </c>
      <c r="Z803">
        <v>0</v>
      </c>
      <c r="AA803">
        <v>0</v>
      </c>
      <c r="AB803">
        <v>0</v>
      </c>
      <c r="AC803">
        <v>0</v>
      </c>
      <c r="AD803">
        <v>0</v>
      </c>
      <c r="AE803">
        <v>0</v>
      </c>
      <c r="AF803">
        <v>0</v>
      </c>
      <c r="AG803">
        <v>0</v>
      </c>
    </row>
    <row r="804" spans="1:33">
      <c r="A804" s="73">
        <v>803</v>
      </c>
      <c r="B804" s="73" t="s">
        <v>2796</v>
      </c>
      <c r="C804" s="73" t="s">
        <v>2797</v>
      </c>
      <c r="D804" s="73" t="s">
        <v>990</v>
      </c>
      <c r="E804" s="73" t="s">
        <v>985</v>
      </c>
      <c r="F804">
        <v>12</v>
      </c>
      <c r="G804" s="73" t="s">
        <v>1779</v>
      </c>
      <c r="H804" s="73" t="s">
        <v>1703</v>
      </c>
      <c r="I804" s="73" t="s">
        <v>1732</v>
      </c>
      <c r="J804" s="73" t="s">
        <v>2798</v>
      </c>
      <c r="K804">
        <v>525</v>
      </c>
      <c r="L804">
        <v>525</v>
      </c>
      <c r="M804">
        <v>0</v>
      </c>
      <c r="N804">
        <v>525</v>
      </c>
      <c r="O804">
        <v>0</v>
      </c>
      <c r="P804">
        <v>3.3333333330000001</v>
      </c>
      <c r="Q804">
        <v>2.5</v>
      </c>
      <c r="R804">
        <v>15000</v>
      </c>
      <c r="S804">
        <v>34000</v>
      </c>
      <c r="T804">
        <v>10500</v>
      </c>
      <c r="U804">
        <v>12800</v>
      </c>
      <c r="V804">
        <v>17000</v>
      </c>
      <c r="W804">
        <v>0</v>
      </c>
      <c r="X804">
        <v>0</v>
      </c>
      <c r="Y804">
        <v>525</v>
      </c>
      <c r="Z804">
        <v>0</v>
      </c>
      <c r="AA804">
        <v>0</v>
      </c>
      <c r="AB804">
        <v>0</v>
      </c>
      <c r="AC804">
        <v>0</v>
      </c>
      <c r="AD804">
        <v>0</v>
      </c>
      <c r="AE804">
        <v>0</v>
      </c>
      <c r="AF804">
        <v>0</v>
      </c>
      <c r="AG804">
        <v>0</v>
      </c>
    </row>
    <row r="805" spans="1:33">
      <c r="A805" s="73">
        <v>804</v>
      </c>
      <c r="B805" s="73" t="s">
        <v>2799</v>
      </c>
      <c r="C805" s="73" t="s">
        <v>2800</v>
      </c>
      <c r="D805" s="73" t="s">
        <v>990</v>
      </c>
      <c r="E805" s="73" t="s">
        <v>985</v>
      </c>
      <c r="F805">
        <v>12</v>
      </c>
      <c r="G805" s="73" t="s">
        <v>1779</v>
      </c>
      <c r="H805" s="73" t="s">
        <v>1703</v>
      </c>
      <c r="I805" s="73" t="s">
        <v>1732</v>
      </c>
      <c r="J805" s="73" t="s">
        <v>2801</v>
      </c>
      <c r="K805">
        <v>472</v>
      </c>
      <c r="L805">
        <v>472</v>
      </c>
      <c r="M805">
        <v>0</v>
      </c>
      <c r="N805">
        <v>472</v>
      </c>
      <c r="O805">
        <v>3</v>
      </c>
      <c r="P805">
        <v>6.6666666660000002</v>
      </c>
      <c r="Q805">
        <v>3.9166666659999998</v>
      </c>
      <c r="R805">
        <v>15000</v>
      </c>
      <c r="S805">
        <v>34000</v>
      </c>
      <c r="T805">
        <v>10500</v>
      </c>
      <c r="U805">
        <v>12800</v>
      </c>
      <c r="V805">
        <v>17000</v>
      </c>
      <c r="W805">
        <v>0</v>
      </c>
      <c r="X805">
        <v>0</v>
      </c>
      <c r="Y805">
        <v>472</v>
      </c>
      <c r="Z805">
        <v>0</v>
      </c>
      <c r="AA805">
        <v>0</v>
      </c>
      <c r="AB805">
        <v>0</v>
      </c>
      <c r="AC805">
        <v>0</v>
      </c>
      <c r="AD805">
        <v>0</v>
      </c>
      <c r="AE805">
        <v>0</v>
      </c>
      <c r="AF805">
        <v>0</v>
      </c>
      <c r="AG805">
        <v>0</v>
      </c>
    </row>
    <row r="806" spans="1:33">
      <c r="A806" s="73">
        <v>805</v>
      </c>
      <c r="B806" s="73" t="s">
        <v>2802</v>
      </c>
      <c r="C806" s="73" t="s">
        <v>2803</v>
      </c>
      <c r="D806" s="73" t="s">
        <v>990</v>
      </c>
      <c r="E806" s="73" t="s">
        <v>985</v>
      </c>
      <c r="F806">
        <v>12</v>
      </c>
      <c r="G806" s="73" t="s">
        <v>1779</v>
      </c>
      <c r="H806" s="73" t="s">
        <v>1703</v>
      </c>
      <c r="I806" s="73" t="s">
        <v>1732</v>
      </c>
      <c r="J806" s="73" t="s">
        <v>2804</v>
      </c>
      <c r="K806">
        <v>190</v>
      </c>
      <c r="L806">
        <v>190</v>
      </c>
      <c r="M806">
        <v>0</v>
      </c>
      <c r="N806">
        <v>190</v>
      </c>
      <c r="O806">
        <v>30</v>
      </c>
      <c r="P806">
        <v>31.333333332999999</v>
      </c>
      <c r="Q806">
        <v>11.916666665999999</v>
      </c>
      <c r="R806">
        <v>30000</v>
      </c>
      <c r="S806">
        <v>70000</v>
      </c>
      <c r="T806">
        <v>21000</v>
      </c>
      <c r="U806">
        <v>25500</v>
      </c>
      <c r="V806">
        <v>35000</v>
      </c>
      <c r="W806">
        <v>0</v>
      </c>
      <c r="X806">
        <v>0</v>
      </c>
      <c r="Y806">
        <v>190</v>
      </c>
      <c r="Z806">
        <v>0</v>
      </c>
      <c r="AA806">
        <v>0</v>
      </c>
      <c r="AB806">
        <v>0</v>
      </c>
      <c r="AC806">
        <v>0</v>
      </c>
      <c r="AD806">
        <v>0</v>
      </c>
      <c r="AE806">
        <v>0</v>
      </c>
      <c r="AF806">
        <v>0</v>
      </c>
      <c r="AG806">
        <v>0</v>
      </c>
    </row>
    <row r="807" spans="1:33">
      <c r="A807" s="73">
        <v>806</v>
      </c>
      <c r="B807" s="73" t="s">
        <v>1367</v>
      </c>
      <c r="C807" s="73" t="s">
        <v>1368</v>
      </c>
      <c r="D807" s="73" t="s">
        <v>990</v>
      </c>
      <c r="E807" s="73" t="s">
        <v>985</v>
      </c>
      <c r="F807">
        <v>12</v>
      </c>
      <c r="G807" s="73" t="s">
        <v>1779</v>
      </c>
      <c r="H807" s="73" t="s">
        <v>1703</v>
      </c>
      <c r="I807" s="73" t="s">
        <v>1732</v>
      </c>
      <c r="J807" s="73" t="s">
        <v>1584</v>
      </c>
      <c r="K807">
        <v>1221</v>
      </c>
      <c r="L807">
        <v>1216</v>
      </c>
      <c r="M807">
        <v>0</v>
      </c>
      <c r="N807">
        <v>1216</v>
      </c>
      <c r="O807">
        <v>253</v>
      </c>
      <c r="P807">
        <v>271.33333333299998</v>
      </c>
      <c r="Q807">
        <v>121.25</v>
      </c>
      <c r="R807">
        <v>30000</v>
      </c>
      <c r="S807">
        <v>70000</v>
      </c>
      <c r="T807">
        <v>21000</v>
      </c>
      <c r="U807">
        <v>25500</v>
      </c>
      <c r="V807">
        <v>35000</v>
      </c>
      <c r="W807">
        <v>-1500</v>
      </c>
      <c r="X807">
        <v>2520</v>
      </c>
      <c r="Y807">
        <v>1216</v>
      </c>
      <c r="Z807">
        <v>2</v>
      </c>
      <c r="AA807">
        <v>0</v>
      </c>
      <c r="AB807">
        <v>0</v>
      </c>
      <c r="AC807">
        <v>0</v>
      </c>
      <c r="AD807">
        <v>0</v>
      </c>
      <c r="AE807">
        <v>0</v>
      </c>
      <c r="AF807">
        <v>3</v>
      </c>
      <c r="AG807">
        <v>0</v>
      </c>
    </row>
    <row r="808" spans="1:33">
      <c r="A808" s="73">
        <v>807</v>
      </c>
      <c r="B808" s="73" t="s">
        <v>2805</v>
      </c>
      <c r="C808" s="73" t="s">
        <v>2806</v>
      </c>
      <c r="D808" s="73" t="s">
        <v>990</v>
      </c>
      <c r="E808" s="73" t="s">
        <v>985</v>
      </c>
      <c r="F808">
        <v>12</v>
      </c>
      <c r="G808" s="73" t="s">
        <v>1779</v>
      </c>
      <c r="H808" s="73" t="s">
        <v>1703</v>
      </c>
      <c r="I808" s="73" t="s">
        <v>1732</v>
      </c>
      <c r="J808" s="73" t="s">
        <v>2807</v>
      </c>
      <c r="K808">
        <v>134</v>
      </c>
      <c r="L808">
        <v>133</v>
      </c>
      <c r="M808">
        <v>0</v>
      </c>
      <c r="N808">
        <v>133</v>
      </c>
      <c r="O808">
        <v>59</v>
      </c>
      <c r="P808">
        <v>53</v>
      </c>
      <c r="Q808">
        <v>28.166666666000001</v>
      </c>
      <c r="R808">
        <v>35000</v>
      </c>
      <c r="S808">
        <v>78000</v>
      </c>
      <c r="T808">
        <v>24500</v>
      </c>
      <c r="U808">
        <v>29800</v>
      </c>
      <c r="V808">
        <v>39000</v>
      </c>
      <c r="W808">
        <v>0</v>
      </c>
      <c r="X808">
        <v>0</v>
      </c>
      <c r="Y808">
        <v>133</v>
      </c>
      <c r="Z808">
        <v>0</v>
      </c>
      <c r="AA808">
        <v>0</v>
      </c>
      <c r="AB808">
        <v>0</v>
      </c>
      <c r="AC808">
        <v>0</v>
      </c>
      <c r="AD808">
        <v>0</v>
      </c>
      <c r="AE808">
        <v>0</v>
      </c>
      <c r="AF808">
        <v>1</v>
      </c>
      <c r="AG808">
        <v>0</v>
      </c>
    </row>
    <row r="809" spans="1:33">
      <c r="A809" s="73">
        <v>808</v>
      </c>
      <c r="B809" s="73" t="s">
        <v>3190</v>
      </c>
      <c r="C809" s="73" t="s">
        <v>3191</v>
      </c>
      <c r="D809" s="73" t="s">
        <v>990</v>
      </c>
      <c r="E809" s="73" t="s">
        <v>985</v>
      </c>
      <c r="F809">
        <v>12</v>
      </c>
      <c r="G809" s="73" t="s">
        <v>1689</v>
      </c>
      <c r="H809" s="73" t="s">
        <v>2133</v>
      </c>
      <c r="I809" s="73" t="s">
        <v>1732</v>
      </c>
      <c r="J809" s="73" t="s">
        <v>3192</v>
      </c>
      <c r="K809">
        <v>1</v>
      </c>
      <c r="L809">
        <v>0</v>
      </c>
      <c r="M809">
        <v>0</v>
      </c>
      <c r="N809">
        <v>0</v>
      </c>
      <c r="O809">
        <v>0</v>
      </c>
      <c r="P809">
        <v>8.3333333330000006</v>
      </c>
      <c r="Q809">
        <v>12.166666665999999</v>
      </c>
      <c r="R809">
        <v>68000</v>
      </c>
      <c r="S809">
        <v>126000</v>
      </c>
      <c r="T809">
        <v>38800</v>
      </c>
      <c r="U809">
        <v>57800</v>
      </c>
      <c r="V809">
        <v>55000</v>
      </c>
      <c r="W809">
        <v>0</v>
      </c>
      <c r="X809">
        <v>0</v>
      </c>
      <c r="Y809">
        <v>0</v>
      </c>
      <c r="Z809">
        <v>1</v>
      </c>
      <c r="AA809">
        <v>0</v>
      </c>
      <c r="AB809">
        <v>0</v>
      </c>
      <c r="AC809">
        <v>0</v>
      </c>
      <c r="AD809">
        <v>0</v>
      </c>
      <c r="AE809">
        <v>0</v>
      </c>
      <c r="AF809">
        <v>0</v>
      </c>
      <c r="AG809">
        <v>0</v>
      </c>
    </row>
    <row r="810" spans="1:33">
      <c r="A810" s="73">
        <v>809</v>
      </c>
      <c r="B810" s="73" t="s">
        <v>1369</v>
      </c>
      <c r="C810" s="73" t="s">
        <v>1370</v>
      </c>
      <c r="D810" s="73" t="s">
        <v>990</v>
      </c>
      <c r="E810" s="73" t="s">
        <v>985</v>
      </c>
      <c r="F810">
        <v>12</v>
      </c>
      <c r="G810" s="73" t="s">
        <v>1689</v>
      </c>
      <c r="H810" s="73" t="s">
        <v>1715</v>
      </c>
      <c r="I810" s="73" t="s">
        <v>1732</v>
      </c>
      <c r="J810" s="73" t="s">
        <v>1585</v>
      </c>
      <c r="K810">
        <v>10</v>
      </c>
      <c r="L810">
        <v>-12</v>
      </c>
      <c r="M810">
        <v>0</v>
      </c>
      <c r="N810">
        <v>-12</v>
      </c>
      <c r="O810">
        <v>648</v>
      </c>
      <c r="P810">
        <v>216</v>
      </c>
      <c r="Q810">
        <v>60.25</v>
      </c>
      <c r="R810">
        <v>59000</v>
      </c>
      <c r="S810">
        <v>130000</v>
      </c>
      <c r="T810">
        <v>31900</v>
      </c>
      <c r="U810">
        <v>50200</v>
      </c>
      <c r="V810">
        <v>45000</v>
      </c>
      <c r="W810">
        <v>0</v>
      </c>
      <c r="X810">
        <v>0</v>
      </c>
      <c r="Y810">
        <v>-12</v>
      </c>
      <c r="Z810">
        <v>1</v>
      </c>
      <c r="AA810">
        <v>0</v>
      </c>
      <c r="AB810">
        <v>0</v>
      </c>
      <c r="AC810">
        <v>0</v>
      </c>
      <c r="AD810">
        <v>0</v>
      </c>
      <c r="AE810">
        <v>21</v>
      </c>
      <c r="AF810">
        <v>0</v>
      </c>
      <c r="AG810">
        <v>0</v>
      </c>
    </row>
    <row r="811" spans="1:33">
      <c r="A811" s="73">
        <v>810</v>
      </c>
      <c r="B811" s="73" t="s">
        <v>2808</v>
      </c>
      <c r="C811" s="73" t="s">
        <v>2809</v>
      </c>
      <c r="D811" s="73" t="s">
        <v>990</v>
      </c>
      <c r="E811" s="73" t="s">
        <v>985</v>
      </c>
      <c r="F811">
        <v>6</v>
      </c>
      <c r="G811" s="73" t="s">
        <v>1689</v>
      </c>
      <c r="H811" s="73" t="s">
        <v>1715</v>
      </c>
      <c r="I811" s="73" t="s">
        <v>1732</v>
      </c>
      <c r="J811" s="73" t="s">
        <v>2810</v>
      </c>
      <c r="K811">
        <v>1</v>
      </c>
      <c r="L811">
        <v>1</v>
      </c>
      <c r="M811">
        <v>0</v>
      </c>
      <c r="N811">
        <v>1</v>
      </c>
      <c r="O811">
        <v>0</v>
      </c>
      <c r="P811">
        <v>0</v>
      </c>
      <c r="Q811">
        <v>0</v>
      </c>
      <c r="R811">
        <v>2900000</v>
      </c>
      <c r="S811">
        <v>6400000</v>
      </c>
      <c r="T811">
        <v>0</v>
      </c>
      <c r="U811">
        <v>2610000</v>
      </c>
      <c r="V811">
        <v>3200000</v>
      </c>
      <c r="W811">
        <v>0</v>
      </c>
      <c r="X811">
        <v>0</v>
      </c>
      <c r="Y811">
        <v>1</v>
      </c>
      <c r="Z811">
        <v>0</v>
      </c>
      <c r="AA811">
        <v>0</v>
      </c>
      <c r="AB811">
        <v>0</v>
      </c>
      <c r="AC811">
        <v>0</v>
      </c>
      <c r="AD811">
        <v>0</v>
      </c>
      <c r="AE811">
        <v>0</v>
      </c>
      <c r="AF811">
        <v>0</v>
      </c>
      <c r="AG811">
        <v>0</v>
      </c>
    </row>
    <row r="812" spans="1:33">
      <c r="A812" s="73">
        <v>811</v>
      </c>
      <c r="B812" s="73" t="s">
        <v>2811</v>
      </c>
      <c r="C812" s="73" t="s">
        <v>2809</v>
      </c>
      <c r="D812" s="73" t="s">
        <v>990</v>
      </c>
      <c r="E812" s="73" t="s">
        <v>985</v>
      </c>
      <c r="F812">
        <v>6</v>
      </c>
      <c r="G812" s="73" t="s">
        <v>1674</v>
      </c>
      <c r="H812" s="73" t="s">
        <v>1715</v>
      </c>
      <c r="I812" s="73" t="s">
        <v>1732</v>
      </c>
      <c r="J812" s="73" t="s">
        <v>2810</v>
      </c>
      <c r="K812">
        <v>2</v>
      </c>
      <c r="L812">
        <v>1</v>
      </c>
      <c r="M812">
        <v>0</v>
      </c>
      <c r="N812">
        <v>1</v>
      </c>
      <c r="O812">
        <v>0</v>
      </c>
      <c r="P812">
        <v>0</v>
      </c>
      <c r="Q812">
        <v>0</v>
      </c>
      <c r="R812">
        <v>2900000</v>
      </c>
      <c r="S812">
        <v>6400000</v>
      </c>
      <c r="T812">
        <v>2030000</v>
      </c>
      <c r="U812">
        <v>2610000</v>
      </c>
      <c r="V812">
        <v>3200000</v>
      </c>
      <c r="W812">
        <v>0</v>
      </c>
      <c r="X812">
        <v>0</v>
      </c>
      <c r="Y812">
        <v>1</v>
      </c>
      <c r="Z812">
        <v>0</v>
      </c>
      <c r="AA812">
        <v>0</v>
      </c>
      <c r="AB812">
        <v>0</v>
      </c>
      <c r="AC812">
        <v>1</v>
      </c>
      <c r="AD812">
        <v>0</v>
      </c>
      <c r="AE812">
        <v>0</v>
      </c>
      <c r="AF812">
        <v>0</v>
      </c>
      <c r="AG812">
        <v>0</v>
      </c>
    </row>
    <row r="813" spans="1:33">
      <c r="A813" s="73">
        <v>812</v>
      </c>
      <c r="B813" s="73" t="s">
        <v>2812</v>
      </c>
      <c r="C813" s="73" t="s">
        <v>2809</v>
      </c>
      <c r="D813" s="73" t="s">
        <v>990</v>
      </c>
      <c r="E813" s="73" t="s">
        <v>985</v>
      </c>
      <c r="F813">
        <v>6</v>
      </c>
      <c r="G813" s="73" t="s">
        <v>1668</v>
      </c>
      <c r="H813" s="73" t="s">
        <v>1715</v>
      </c>
      <c r="I813" s="73" t="s">
        <v>1732</v>
      </c>
      <c r="J813" s="73" t="s">
        <v>2810</v>
      </c>
      <c r="K813">
        <v>2</v>
      </c>
      <c r="L813">
        <v>0</v>
      </c>
      <c r="M813">
        <v>0</v>
      </c>
      <c r="N813">
        <v>0</v>
      </c>
      <c r="O813">
        <v>2</v>
      </c>
      <c r="P813">
        <v>1.3333333329999999</v>
      </c>
      <c r="Q813">
        <v>0.33333333300000001</v>
      </c>
      <c r="R813">
        <v>2900000</v>
      </c>
      <c r="S813">
        <v>6400000</v>
      </c>
      <c r="T813">
        <v>2030000</v>
      </c>
      <c r="U813">
        <v>2610000</v>
      </c>
      <c r="V813">
        <v>3200000</v>
      </c>
      <c r="W813">
        <v>0</v>
      </c>
      <c r="X813">
        <v>0</v>
      </c>
      <c r="Y813">
        <v>0</v>
      </c>
      <c r="Z813">
        <v>0</v>
      </c>
      <c r="AA813">
        <v>0</v>
      </c>
      <c r="AB813">
        <v>0</v>
      </c>
      <c r="AC813">
        <v>2</v>
      </c>
      <c r="AD813">
        <v>0</v>
      </c>
      <c r="AE813">
        <v>0</v>
      </c>
      <c r="AF813">
        <v>0</v>
      </c>
      <c r="AG813">
        <v>0</v>
      </c>
    </row>
    <row r="814" spans="1:33">
      <c r="A814" s="73">
        <v>813</v>
      </c>
      <c r="B814" s="73" t="s">
        <v>3193</v>
      </c>
      <c r="C814" s="73" t="s">
        <v>2809</v>
      </c>
      <c r="D814" s="73" t="s">
        <v>990</v>
      </c>
      <c r="E814" s="73" t="s">
        <v>985</v>
      </c>
      <c r="F814">
        <v>6</v>
      </c>
      <c r="G814" s="73" t="s">
        <v>1705</v>
      </c>
      <c r="H814" s="73" t="s">
        <v>1715</v>
      </c>
      <c r="I814" s="73" t="s">
        <v>1732</v>
      </c>
      <c r="J814" s="73" t="s">
        <v>3221</v>
      </c>
      <c r="K814">
        <v>0</v>
      </c>
      <c r="L814">
        <v>0</v>
      </c>
      <c r="M814">
        <v>0</v>
      </c>
      <c r="N814">
        <v>0</v>
      </c>
      <c r="O814">
        <v>0</v>
      </c>
      <c r="P814">
        <v>0</v>
      </c>
      <c r="Q814">
        <v>0</v>
      </c>
      <c r="R814">
        <v>0</v>
      </c>
      <c r="S814">
        <v>0</v>
      </c>
      <c r="T814">
        <v>0</v>
      </c>
      <c r="U814">
        <v>0</v>
      </c>
      <c r="V814">
        <v>0</v>
      </c>
      <c r="W814">
        <v>0</v>
      </c>
      <c r="X814">
        <v>6</v>
      </c>
      <c r="Y814">
        <v>0</v>
      </c>
      <c r="Z814">
        <v>0</v>
      </c>
      <c r="AA814">
        <v>0</v>
      </c>
      <c r="AB814">
        <v>0</v>
      </c>
      <c r="AC814">
        <v>0</v>
      </c>
      <c r="AD814">
        <v>0</v>
      </c>
      <c r="AE814">
        <v>0</v>
      </c>
      <c r="AF814">
        <v>0</v>
      </c>
      <c r="AG814">
        <v>0</v>
      </c>
    </row>
    <row r="815" spans="1:33">
      <c r="A815" s="73">
        <v>814</v>
      </c>
      <c r="B815" s="73" t="s">
        <v>2813</v>
      </c>
      <c r="C815" s="73" t="s">
        <v>1371</v>
      </c>
      <c r="D815" s="73" t="s">
        <v>990</v>
      </c>
      <c r="E815" s="73" t="s">
        <v>985</v>
      </c>
      <c r="F815">
        <v>6</v>
      </c>
      <c r="G815" s="73" t="s">
        <v>1674</v>
      </c>
      <c r="H815" s="73" t="s">
        <v>1715</v>
      </c>
      <c r="I815" s="73" t="s">
        <v>1732</v>
      </c>
      <c r="J815" s="73" t="s">
        <v>1586</v>
      </c>
      <c r="K815">
        <v>1</v>
      </c>
      <c r="L815">
        <v>1</v>
      </c>
      <c r="M815">
        <v>0</v>
      </c>
      <c r="N815">
        <v>1</v>
      </c>
      <c r="O815">
        <v>0</v>
      </c>
      <c r="P815">
        <v>0.33333333300000001</v>
      </c>
      <c r="Q815">
        <v>1.25</v>
      </c>
      <c r="R815">
        <v>280000</v>
      </c>
      <c r="S815">
        <v>620000</v>
      </c>
      <c r="T815">
        <v>0</v>
      </c>
      <c r="U815">
        <v>252000</v>
      </c>
      <c r="V815">
        <v>310000</v>
      </c>
      <c r="W815">
        <v>0</v>
      </c>
      <c r="X815">
        <v>0</v>
      </c>
      <c r="Y815">
        <v>1</v>
      </c>
      <c r="Z815">
        <v>0</v>
      </c>
      <c r="AA815">
        <v>0</v>
      </c>
      <c r="AB815">
        <v>0</v>
      </c>
      <c r="AC815">
        <v>0</v>
      </c>
      <c r="AD815">
        <v>0</v>
      </c>
      <c r="AE815">
        <v>0</v>
      </c>
      <c r="AF815">
        <v>0</v>
      </c>
      <c r="AG815">
        <v>0</v>
      </c>
    </row>
    <row r="816" spans="1:33">
      <c r="A816" s="73">
        <v>815</v>
      </c>
      <c r="B816" s="73" t="s">
        <v>1372</v>
      </c>
      <c r="C816" s="73" t="s">
        <v>1371</v>
      </c>
      <c r="D816" s="73" t="s">
        <v>990</v>
      </c>
      <c r="E816" s="73" t="s">
        <v>985</v>
      </c>
      <c r="F816">
        <v>12</v>
      </c>
      <c r="G816" s="73" t="s">
        <v>1668</v>
      </c>
      <c r="H816" s="73" t="s">
        <v>1715</v>
      </c>
      <c r="I816" s="73" t="s">
        <v>1732</v>
      </c>
      <c r="J816" s="73" t="s">
        <v>1586</v>
      </c>
      <c r="K816">
        <v>127</v>
      </c>
      <c r="L816">
        <v>115</v>
      </c>
      <c r="M816">
        <v>0</v>
      </c>
      <c r="N816">
        <v>115</v>
      </c>
      <c r="O816">
        <v>43</v>
      </c>
      <c r="P816">
        <v>27.333333332999999</v>
      </c>
      <c r="Q816">
        <v>10.583333333000001</v>
      </c>
      <c r="R816">
        <v>255000</v>
      </c>
      <c r="S816">
        <v>580000</v>
      </c>
      <c r="T816">
        <v>178500</v>
      </c>
      <c r="U816">
        <v>230000</v>
      </c>
      <c r="V816">
        <v>290000</v>
      </c>
      <c r="W816">
        <v>0</v>
      </c>
      <c r="X816">
        <v>-66</v>
      </c>
      <c r="Y816">
        <v>115</v>
      </c>
      <c r="Z816">
        <v>0</v>
      </c>
      <c r="AA816">
        <v>0</v>
      </c>
      <c r="AB816">
        <v>0</v>
      </c>
      <c r="AC816">
        <v>12</v>
      </c>
      <c r="AD816">
        <v>0</v>
      </c>
      <c r="AE816">
        <v>0</v>
      </c>
      <c r="AF816">
        <v>0</v>
      </c>
      <c r="AG816">
        <v>0</v>
      </c>
    </row>
    <row r="817" spans="1:33">
      <c r="A817" s="73">
        <v>816</v>
      </c>
      <c r="B817" s="73" t="s">
        <v>3194</v>
      </c>
      <c r="C817" s="73" t="s">
        <v>1371</v>
      </c>
      <c r="D817" s="73" t="s">
        <v>990</v>
      </c>
      <c r="E817" s="73" t="s">
        <v>985</v>
      </c>
      <c r="F817">
        <v>6</v>
      </c>
      <c r="G817" s="73" t="s">
        <v>1705</v>
      </c>
      <c r="H817" s="73" t="s">
        <v>1723</v>
      </c>
      <c r="I817" s="73" t="s">
        <v>1732</v>
      </c>
      <c r="J817" s="73" t="s">
        <v>3222</v>
      </c>
      <c r="K817">
        <v>0</v>
      </c>
      <c r="L817">
        <v>0</v>
      </c>
      <c r="M817">
        <v>0</v>
      </c>
      <c r="N817">
        <v>0</v>
      </c>
      <c r="O817">
        <v>0</v>
      </c>
      <c r="P817">
        <v>0</v>
      </c>
      <c r="Q817">
        <v>0</v>
      </c>
      <c r="R817">
        <v>0</v>
      </c>
      <c r="S817">
        <v>0</v>
      </c>
      <c r="T817">
        <v>0</v>
      </c>
      <c r="U817">
        <v>0</v>
      </c>
      <c r="V817">
        <v>0</v>
      </c>
      <c r="W817">
        <v>0</v>
      </c>
      <c r="X817">
        <v>36</v>
      </c>
      <c r="Y817">
        <v>0</v>
      </c>
      <c r="Z817">
        <v>0</v>
      </c>
      <c r="AA817">
        <v>0</v>
      </c>
      <c r="AB817">
        <v>0</v>
      </c>
      <c r="AC817">
        <v>0</v>
      </c>
      <c r="AD817">
        <v>0</v>
      </c>
      <c r="AE817">
        <v>0</v>
      </c>
      <c r="AF817">
        <v>0</v>
      </c>
      <c r="AG817">
        <v>0</v>
      </c>
    </row>
    <row r="818" spans="1:33">
      <c r="A818" s="73">
        <v>817</v>
      </c>
      <c r="B818" s="73" t="s">
        <v>1373</v>
      </c>
      <c r="C818" s="73" t="s">
        <v>1374</v>
      </c>
      <c r="D818" s="73" t="s">
        <v>990</v>
      </c>
      <c r="E818" s="73" t="s">
        <v>985</v>
      </c>
      <c r="F818">
        <v>12</v>
      </c>
      <c r="G818" s="73" t="s">
        <v>1668</v>
      </c>
      <c r="H818" s="73" t="s">
        <v>1723</v>
      </c>
      <c r="I818" s="73" t="s">
        <v>1732</v>
      </c>
      <c r="J818" s="73" t="s">
        <v>1587</v>
      </c>
      <c r="K818">
        <v>24</v>
      </c>
      <c r="L818">
        <v>10</v>
      </c>
      <c r="M818">
        <v>0</v>
      </c>
      <c r="N818">
        <v>10</v>
      </c>
      <c r="O818">
        <v>4</v>
      </c>
      <c r="P818">
        <v>13</v>
      </c>
      <c r="Q818">
        <v>8.25</v>
      </c>
      <c r="R818">
        <v>195000</v>
      </c>
      <c r="S818">
        <v>440000</v>
      </c>
      <c r="T818">
        <v>136500</v>
      </c>
      <c r="U818">
        <v>176000</v>
      </c>
      <c r="V818">
        <v>220000</v>
      </c>
      <c r="W818">
        <v>0</v>
      </c>
      <c r="X818">
        <v>0</v>
      </c>
      <c r="Y818">
        <v>10</v>
      </c>
      <c r="Z818">
        <v>0</v>
      </c>
      <c r="AA818">
        <v>0</v>
      </c>
      <c r="AB818">
        <v>0</v>
      </c>
      <c r="AC818">
        <v>1</v>
      </c>
      <c r="AD818">
        <v>11</v>
      </c>
      <c r="AE818">
        <v>0</v>
      </c>
      <c r="AF818">
        <v>2</v>
      </c>
      <c r="AG818">
        <v>0</v>
      </c>
    </row>
    <row r="819" spans="1:33">
      <c r="A819" s="73">
        <v>818</v>
      </c>
      <c r="B819" s="73" t="s">
        <v>1375</v>
      </c>
      <c r="C819" s="73" t="s">
        <v>1376</v>
      </c>
      <c r="D819" s="73" t="s">
        <v>990</v>
      </c>
      <c r="E819" s="73" t="s">
        <v>985</v>
      </c>
      <c r="F819">
        <v>12</v>
      </c>
      <c r="G819" s="73" t="s">
        <v>1668</v>
      </c>
      <c r="H819" s="73" t="s">
        <v>1715</v>
      </c>
      <c r="I819" s="73" t="s">
        <v>1732</v>
      </c>
      <c r="J819" s="73" t="s">
        <v>1588</v>
      </c>
      <c r="K819">
        <v>44</v>
      </c>
      <c r="L819">
        <v>44</v>
      </c>
      <c r="M819">
        <v>0</v>
      </c>
      <c r="N819">
        <v>44</v>
      </c>
      <c r="O819">
        <v>6</v>
      </c>
      <c r="P819">
        <v>16</v>
      </c>
      <c r="Q819">
        <v>7.4166666660000002</v>
      </c>
      <c r="R819">
        <v>210000</v>
      </c>
      <c r="S819">
        <v>480000</v>
      </c>
      <c r="T819">
        <v>147000</v>
      </c>
      <c r="U819">
        <v>189000</v>
      </c>
      <c r="V819">
        <v>240000</v>
      </c>
      <c r="W819">
        <v>0</v>
      </c>
      <c r="X819">
        <v>84</v>
      </c>
      <c r="Y819">
        <v>44</v>
      </c>
      <c r="Z819">
        <v>0</v>
      </c>
      <c r="AA819">
        <v>0</v>
      </c>
      <c r="AB819">
        <v>0</v>
      </c>
      <c r="AC819">
        <v>0</v>
      </c>
      <c r="AD819">
        <v>0</v>
      </c>
      <c r="AE819">
        <v>0</v>
      </c>
      <c r="AF819">
        <v>0</v>
      </c>
      <c r="AG819">
        <v>0</v>
      </c>
    </row>
    <row r="820" spans="1:33">
      <c r="A820" s="73">
        <v>819</v>
      </c>
      <c r="B820" s="73" t="s">
        <v>1377</v>
      </c>
      <c r="C820" s="73" t="s">
        <v>1378</v>
      </c>
      <c r="D820" s="73" t="s">
        <v>990</v>
      </c>
      <c r="E820" s="73" t="s">
        <v>985</v>
      </c>
      <c r="F820">
        <v>12</v>
      </c>
      <c r="G820" s="73" t="s">
        <v>1668</v>
      </c>
      <c r="H820" s="73" t="s">
        <v>1723</v>
      </c>
      <c r="I820" s="73" t="s">
        <v>1732</v>
      </c>
      <c r="J820" s="73" t="s">
        <v>1589</v>
      </c>
      <c r="K820">
        <v>117</v>
      </c>
      <c r="L820">
        <v>46</v>
      </c>
      <c r="M820">
        <v>0</v>
      </c>
      <c r="N820">
        <v>46</v>
      </c>
      <c r="O820">
        <v>90</v>
      </c>
      <c r="P820">
        <v>39</v>
      </c>
      <c r="Q820">
        <v>11</v>
      </c>
      <c r="R820">
        <v>195000</v>
      </c>
      <c r="S820">
        <v>440000</v>
      </c>
      <c r="T820">
        <v>136500</v>
      </c>
      <c r="U820">
        <v>176000</v>
      </c>
      <c r="V820">
        <v>220000</v>
      </c>
      <c r="W820">
        <v>0</v>
      </c>
      <c r="X820">
        <v>180</v>
      </c>
      <c r="Y820">
        <v>46</v>
      </c>
      <c r="Z820">
        <v>0</v>
      </c>
      <c r="AA820">
        <v>0</v>
      </c>
      <c r="AB820">
        <v>0</v>
      </c>
      <c r="AC820">
        <v>0</v>
      </c>
      <c r="AD820">
        <v>68</v>
      </c>
      <c r="AE820">
        <v>0</v>
      </c>
      <c r="AF820">
        <v>3</v>
      </c>
      <c r="AG820">
        <v>0</v>
      </c>
    </row>
    <row r="821" spans="1:33">
      <c r="A821" s="73">
        <v>820</v>
      </c>
      <c r="B821" s="73" t="s">
        <v>2814</v>
      </c>
      <c r="C821" s="73" t="s">
        <v>2815</v>
      </c>
      <c r="D821" s="73" t="s">
        <v>990</v>
      </c>
      <c r="E821" s="73" t="s">
        <v>985</v>
      </c>
      <c r="F821">
        <v>6</v>
      </c>
      <c r="G821" s="73" t="s">
        <v>1689</v>
      </c>
      <c r="H821" s="73" t="s">
        <v>1715</v>
      </c>
      <c r="I821" s="73" t="s">
        <v>1732</v>
      </c>
      <c r="J821" s="73" t="s">
        <v>2816</v>
      </c>
      <c r="K821">
        <v>1</v>
      </c>
      <c r="L821">
        <v>0</v>
      </c>
      <c r="M821">
        <v>0</v>
      </c>
      <c r="N821">
        <v>0</v>
      </c>
      <c r="O821">
        <v>0</v>
      </c>
      <c r="P821">
        <v>0</v>
      </c>
      <c r="Q821">
        <v>0</v>
      </c>
      <c r="R821">
        <v>1550000</v>
      </c>
      <c r="S821">
        <v>3600000</v>
      </c>
      <c r="T821">
        <v>1085000</v>
      </c>
      <c r="U821">
        <v>1395000</v>
      </c>
      <c r="V821">
        <v>1800000</v>
      </c>
      <c r="W821">
        <v>0</v>
      </c>
      <c r="X821">
        <v>0</v>
      </c>
      <c r="Y821">
        <v>0</v>
      </c>
      <c r="Z821">
        <v>0</v>
      </c>
      <c r="AA821">
        <v>0</v>
      </c>
      <c r="AB821">
        <v>0</v>
      </c>
      <c r="AC821">
        <v>1</v>
      </c>
      <c r="AD821">
        <v>0</v>
      </c>
      <c r="AE821">
        <v>0</v>
      </c>
      <c r="AF821">
        <v>0</v>
      </c>
      <c r="AG821">
        <v>0</v>
      </c>
    </row>
    <row r="822" spans="1:33">
      <c r="A822" s="73">
        <v>821</v>
      </c>
      <c r="B822" s="73" t="s">
        <v>2817</v>
      </c>
      <c r="C822" s="73" t="s">
        <v>2815</v>
      </c>
      <c r="D822" s="73" t="s">
        <v>990</v>
      </c>
      <c r="E822" s="73" t="s">
        <v>985</v>
      </c>
      <c r="F822">
        <v>6</v>
      </c>
      <c r="G822" s="73" t="s">
        <v>1674</v>
      </c>
      <c r="H822" s="73" t="s">
        <v>1715</v>
      </c>
      <c r="I822" s="73" t="s">
        <v>1732</v>
      </c>
      <c r="J822" s="73" t="s">
        <v>2816</v>
      </c>
      <c r="K822">
        <v>3</v>
      </c>
      <c r="L822">
        <v>2</v>
      </c>
      <c r="M822">
        <v>0</v>
      </c>
      <c r="N822">
        <v>2</v>
      </c>
      <c r="O822">
        <v>0</v>
      </c>
      <c r="P822">
        <v>0</v>
      </c>
      <c r="Q822">
        <v>0</v>
      </c>
      <c r="R822">
        <v>1800000</v>
      </c>
      <c r="S822">
        <v>4000000</v>
      </c>
      <c r="T822">
        <v>0</v>
      </c>
      <c r="U822">
        <v>1620000</v>
      </c>
      <c r="V822">
        <v>2000000</v>
      </c>
      <c r="W822">
        <v>0</v>
      </c>
      <c r="X822">
        <v>0</v>
      </c>
      <c r="Y822">
        <v>2</v>
      </c>
      <c r="Z822">
        <v>0</v>
      </c>
      <c r="AA822">
        <v>0</v>
      </c>
      <c r="AB822">
        <v>0</v>
      </c>
      <c r="AC822">
        <v>1</v>
      </c>
      <c r="AD822">
        <v>0</v>
      </c>
      <c r="AE822">
        <v>0</v>
      </c>
      <c r="AF822">
        <v>0</v>
      </c>
      <c r="AG822">
        <v>0</v>
      </c>
    </row>
    <row r="823" spans="1:33">
      <c r="A823" s="73">
        <v>822</v>
      </c>
      <c r="B823" s="73" t="s">
        <v>2818</v>
      </c>
      <c r="C823" s="73" t="s">
        <v>2815</v>
      </c>
      <c r="D823" s="73" t="s">
        <v>990</v>
      </c>
      <c r="E823" s="73" t="s">
        <v>985</v>
      </c>
      <c r="F823">
        <v>6</v>
      </c>
      <c r="G823" s="73" t="s">
        <v>1668</v>
      </c>
      <c r="H823" s="73" t="s">
        <v>1715</v>
      </c>
      <c r="I823" s="73" t="s">
        <v>1732</v>
      </c>
      <c r="J823" s="73" t="s">
        <v>2816</v>
      </c>
      <c r="K823">
        <v>4</v>
      </c>
      <c r="L823">
        <v>-1</v>
      </c>
      <c r="M823">
        <v>0</v>
      </c>
      <c r="N823">
        <v>-1</v>
      </c>
      <c r="O823">
        <v>1</v>
      </c>
      <c r="P823">
        <v>0.33333333300000001</v>
      </c>
      <c r="Q823">
        <v>8.3333332999999996E-2</v>
      </c>
      <c r="R823">
        <v>1800000</v>
      </c>
      <c r="S823">
        <v>4000000</v>
      </c>
      <c r="T823">
        <v>1260000</v>
      </c>
      <c r="U823">
        <v>1620000</v>
      </c>
      <c r="V823">
        <v>2000000</v>
      </c>
      <c r="W823">
        <v>0</v>
      </c>
      <c r="X823">
        <v>0</v>
      </c>
      <c r="Y823">
        <v>-1</v>
      </c>
      <c r="Z823">
        <v>0</v>
      </c>
      <c r="AA823">
        <v>0</v>
      </c>
      <c r="AB823">
        <v>0</v>
      </c>
      <c r="AC823">
        <v>5</v>
      </c>
      <c r="AD823">
        <v>0</v>
      </c>
      <c r="AE823">
        <v>0</v>
      </c>
      <c r="AF823">
        <v>0</v>
      </c>
      <c r="AG823">
        <v>0</v>
      </c>
    </row>
    <row r="824" spans="1:33">
      <c r="A824" s="73">
        <v>823</v>
      </c>
      <c r="B824" s="73" t="s">
        <v>3195</v>
      </c>
      <c r="C824" s="73" t="s">
        <v>2815</v>
      </c>
      <c r="D824" s="73" t="s">
        <v>990</v>
      </c>
      <c r="E824" s="73" t="s">
        <v>985</v>
      </c>
      <c r="F824">
        <v>6</v>
      </c>
      <c r="G824" s="73" t="s">
        <v>1705</v>
      </c>
      <c r="H824" s="73" t="s">
        <v>1698</v>
      </c>
      <c r="I824" s="73" t="s">
        <v>1732</v>
      </c>
      <c r="J824" s="73" t="s">
        <v>3223</v>
      </c>
      <c r="K824">
        <v>0</v>
      </c>
      <c r="L824">
        <v>0</v>
      </c>
      <c r="M824">
        <v>0</v>
      </c>
      <c r="N824">
        <v>0</v>
      </c>
      <c r="O824">
        <v>0</v>
      </c>
      <c r="P824">
        <v>0</v>
      </c>
      <c r="Q824">
        <v>0</v>
      </c>
      <c r="R824">
        <v>0</v>
      </c>
      <c r="S824">
        <v>0</v>
      </c>
      <c r="T824">
        <v>0</v>
      </c>
      <c r="U824">
        <v>0</v>
      </c>
      <c r="V824">
        <v>0</v>
      </c>
      <c r="W824">
        <v>0</v>
      </c>
      <c r="X824">
        <v>12</v>
      </c>
      <c r="Y824">
        <v>0</v>
      </c>
      <c r="Z824">
        <v>0</v>
      </c>
      <c r="AA824">
        <v>0</v>
      </c>
      <c r="AB824">
        <v>0</v>
      </c>
      <c r="AC824">
        <v>0</v>
      </c>
      <c r="AD824">
        <v>0</v>
      </c>
      <c r="AE824">
        <v>0</v>
      </c>
      <c r="AF824">
        <v>0</v>
      </c>
      <c r="AG824">
        <v>0</v>
      </c>
    </row>
    <row r="825" spans="1:33">
      <c r="A825" s="73">
        <v>824</v>
      </c>
      <c r="B825" s="73" t="s">
        <v>1379</v>
      </c>
      <c r="C825" s="73" t="s">
        <v>1380</v>
      </c>
      <c r="D825" s="73" t="s">
        <v>990</v>
      </c>
      <c r="E825" s="73" t="s">
        <v>985</v>
      </c>
      <c r="F825">
        <v>12</v>
      </c>
      <c r="G825" s="73" t="s">
        <v>1674</v>
      </c>
      <c r="H825" s="73" t="s">
        <v>2698</v>
      </c>
      <c r="I825" s="73" t="s">
        <v>1732</v>
      </c>
      <c r="J825" s="73" t="s">
        <v>1590</v>
      </c>
      <c r="K825">
        <v>41</v>
      </c>
      <c r="L825">
        <v>41</v>
      </c>
      <c r="M825">
        <v>0</v>
      </c>
      <c r="N825">
        <v>41</v>
      </c>
      <c r="O825">
        <v>3</v>
      </c>
      <c r="P825">
        <v>2.6666666659999998</v>
      </c>
      <c r="Q825">
        <v>0.66666666600000002</v>
      </c>
      <c r="R825">
        <v>188000</v>
      </c>
      <c r="S825">
        <v>414000</v>
      </c>
      <c r="T825">
        <v>122200</v>
      </c>
      <c r="U825">
        <v>169000</v>
      </c>
      <c r="V825">
        <v>186000</v>
      </c>
      <c r="W825">
        <v>0</v>
      </c>
      <c r="X825">
        <v>0</v>
      </c>
      <c r="Y825">
        <v>41</v>
      </c>
      <c r="Z825">
        <v>0</v>
      </c>
      <c r="AA825">
        <v>0</v>
      </c>
      <c r="AB825">
        <v>0</v>
      </c>
      <c r="AC825">
        <v>0</v>
      </c>
      <c r="AD825">
        <v>0</v>
      </c>
      <c r="AE825">
        <v>0</v>
      </c>
      <c r="AF825">
        <v>0</v>
      </c>
      <c r="AG825">
        <v>0</v>
      </c>
    </row>
    <row r="826" spans="1:33">
      <c r="A826" s="73">
        <v>825</v>
      </c>
      <c r="B826" s="73" t="s">
        <v>3196</v>
      </c>
      <c r="C826" s="73" t="s">
        <v>1381</v>
      </c>
      <c r="D826" s="73" t="s">
        <v>990</v>
      </c>
      <c r="E826" s="73" t="s">
        <v>985</v>
      </c>
      <c r="F826">
        <v>12</v>
      </c>
      <c r="G826" s="73" t="s">
        <v>1702</v>
      </c>
      <c r="H826" s="73" t="s">
        <v>1723</v>
      </c>
      <c r="I826" s="73" t="s">
        <v>1732</v>
      </c>
      <c r="J826" s="73" t="s">
        <v>1591</v>
      </c>
      <c r="K826">
        <v>-1</v>
      </c>
      <c r="L826">
        <v>-1</v>
      </c>
      <c r="M826">
        <v>0</v>
      </c>
      <c r="N826">
        <v>-1</v>
      </c>
      <c r="O826">
        <v>0</v>
      </c>
      <c r="P826">
        <v>0</v>
      </c>
      <c r="Q826">
        <v>0</v>
      </c>
      <c r="R826">
        <v>39000</v>
      </c>
      <c r="S826">
        <v>92000</v>
      </c>
      <c r="T826">
        <v>0</v>
      </c>
      <c r="U826">
        <v>33200</v>
      </c>
      <c r="V826">
        <v>46000</v>
      </c>
      <c r="W826">
        <v>0</v>
      </c>
      <c r="X826">
        <v>0</v>
      </c>
      <c r="Y826">
        <v>-1</v>
      </c>
      <c r="Z826">
        <v>0</v>
      </c>
      <c r="AA826">
        <v>0</v>
      </c>
      <c r="AB826">
        <v>0</v>
      </c>
      <c r="AC826">
        <v>0</v>
      </c>
      <c r="AD826">
        <v>0</v>
      </c>
      <c r="AE826">
        <v>0</v>
      </c>
      <c r="AF826">
        <v>0</v>
      </c>
      <c r="AG826">
        <v>0</v>
      </c>
    </row>
    <row r="827" spans="1:33">
      <c r="A827" s="73">
        <v>826</v>
      </c>
      <c r="B827" s="73" t="s">
        <v>2819</v>
      </c>
      <c r="C827" s="73" t="s">
        <v>1381</v>
      </c>
      <c r="D827" s="73" t="s">
        <v>990</v>
      </c>
      <c r="E827" s="73" t="s">
        <v>985</v>
      </c>
      <c r="F827">
        <v>12</v>
      </c>
      <c r="G827" s="73" t="s">
        <v>1689</v>
      </c>
      <c r="H827" s="73" t="s">
        <v>1723</v>
      </c>
      <c r="I827" s="73" t="s">
        <v>1732</v>
      </c>
      <c r="J827" s="73" t="s">
        <v>1591</v>
      </c>
      <c r="K827">
        <v>1</v>
      </c>
      <c r="L827">
        <v>0</v>
      </c>
      <c r="M827">
        <v>0</v>
      </c>
      <c r="N827">
        <v>0</v>
      </c>
      <c r="O827">
        <v>0</v>
      </c>
      <c r="P827">
        <v>0</v>
      </c>
      <c r="Q827">
        <v>0</v>
      </c>
      <c r="R827">
        <v>46000</v>
      </c>
      <c r="S827">
        <v>106000</v>
      </c>
      <c r="T827">
        <v>0</v>
      </c>
      <c r="U827">
        <v>39100</v>
      </c>
      <c r="V827">
        <v>53000</v>
      </c>
      <c r="W827">
        <v>0</v>
      </c>
      <c r="X827">
        <v>0</v>
      </c>
      <c r="Y827">
        <v>0</v>
      </c>
      <c r="Z827">
        <v>1</v>
      </c>
      <c r="AA827">
        <v>0</v>
      </c>
      <c r="AB827">
        <v>0</v>
      </c>
      <c r="AC827">
        <v>0</v>
      </c>
      <c r="AD827">
        <v>0</v>
      </c>
      <c r="AE827">
        <v>0</v>
      </c>
      <c r="AF827">
        <v>0</v>
      </c>
      <c r="AG827">
        <v>0</v>
      </c>
    </row>
    <row r="828" spans="1:33">
      <c r="A828" s="73">
        <v>827</v>
      </c>
      <c r="B828" s="73" t="s">
        <v>3197</v>
      </c>
      <c r="C828" s="73" t="s">
        <v>1381</v>
      </c>
      <c r="D828" s="73" t="s">
        <v>990</v>
      </c>
      <c r="E828" s="73" t="s">
        <v>985</v>
      </c>
      <c r="F828">
        <v>12</v>
      </c>
      <c r="G828" s="73" t="s">
        <v>1705</v>
      </c>
      <c r="H828" s="73" t="s">
        <v>1723</v>
      </c>
      <c r="I828" s="73" t="s">
        <v>1732</v>
      </c>
      <c r="J828" s="73" t="s">
        <v>3224</v>
      </c>
      <c r="K828">
        <v>547</v>
      </c>
      <c r="L828">
        <v>547</v>
      </c>
      <c r="M828">
        <v>12</v>
      </c>
      <c r="N828">
        <v>535</v>
      </c>
      <c r="O828">
        <v>53</v>
      </c>
      <c r="P828">
        <v>17.666666666000001</v>
      </c>
      <c r="Q828">
        <v>4.4166666660000002</v>
      </c>
      <c r="R828">
        <v>0</v>
      </c>
      <c r="S828">
        <v>0</v>
      </c>
      <c r="T828">
        <v>0</v>
      </c>
      <c r="U828">
        <v>0</v>
      </c>
      <c r="V828">
        <v>0</v>
      </c>
      <c r="W828">
        <v>0</v>
      </c>
      <c r="X828">
        <v>600</v>
      </c>
      <c r="Y828">
        <v>547</v>
      </c>
      <c r="Z828">
        <v>0</v>
      </c>
      <c r="AA828">
        <v>0</v>
      </c>
      <c r="AB828">
        <v>0</v>
      </c>
      <c r="AC828">
        <v>0</v>
      </c>
      <c r="AD828">
        <v>0</v>
      </c>
      <c r="AE828">
        <v>0</v>
      </c>
      <c r="AF828">
        <v>0</v>
      </c>
      <c r="AG828">
        <v>0</v>
      </c>
    </row>
    <row r="829" spans="1:33">
      <c r="A829" s="73">
        <v>828</v>
      </c>
      <c r="B829" s="73" t="s">
        <v>2820</v>
      </c>
      <c r="C829" s="73" t="s">
        <v>1382</v>
      </c>
      <c r="D829" s="73" t="s">
        <v>990</v>
      </c>
      <c r="E829" s="73" t="s">
        <v>985</v>
      </c>
      <c r="F829">
        <v>12</v>
      </c>
      <c r="G829" s="73" t="s">
        <v>1702</v>
      </c>
      <c r="H829" s="73" t="s">
        <v>1723</v>
      </c>
      <c r="I829" s="73" t="s">
        <v>1732</v>
      </c>
      <c r="J829" s="73" t="s">
        <v>1592</v>
      </c>
      <c r="K829">
        <v>1</v>
      </c>
      <c r="L829">
        <v>1</v>
      </c>
      <c r="M829">
        <v>0</v>
      </c>
      <c r="N829">
        <v>1</v>
      </c>
      <c r="O829">
        <v>0</v>
      </c>
      <c r="P829">
        <v>0</v>
      </c>
      <c r="Q829">
        <v>0</v>
      </c>
      <c r="R829">
        <v>43000</v>
      </c>
      <c r="S829">
        <v>108000</v>
      </c>
      <c r="T829">
        <v>0</v>
      </c>
      <c r="U829">
        <v>36600</v>
      </c>
      <c r="V829">
        <v>54000</v>
      </c>
      <c r="W829">
        <v>0</v>
      </c>
      <c r="X829">
        <v>0</v>
      </c>
      <c r="Y829">
        <v>1</v>
      </c>
      <c r="Z829">
        <v>0</v>
      </c>
      <c r="AA829">
        <v>0</v>
      </c>
      <c r="AB829">
        <v>0</v>
      </c>
      <c r="AC829">
        <v>0</v>
      </c>
      <c r="AD829">
        <v>0</v>
      </c>
      <c r="AE829">
        <v>0</v>
      </c>
      <c r="AF829">
        <v>0</v>
      </c>
      <c r="AG829">
        <v>0</v>
      </c>
    </row>
    <row r="830" spans="1:33">
      <c r="A830" s="73">
        <v>829</v>
      </c>
      <c r="B830" s="73" t="s">
        <v>3198</v>
      </c>
      <c r="C830" s="73" t="s">
        <v>1382</v>
      </c>
      <c r="D830" s="73" t="s">
        <v>990</v>
      </c>
      <c r="E830" s="73" t="s">
        <v>985</v>
      </c>
      <c r="F830">
        <v>12</v>
      </c>
      <c r="G830" s="73" t="s">
        <v>1705</v>
      </c>
      <c r="H830" s="73" t="s">
        <v>1723</v>
      </c>
      <c r="I830" s="73" t="s">
        <v>1732</v>
      </c>
      <c r="J830" s="73" t="s">
        <v>3225</v>
      </c>
      <c r="K830">
        <v>225</v>
      </c>
      <c r="L830">
        <v>225</v>
      </c>
      <c r="M830">
        <v>24</v>
      </c>
      <c r="N830">
        <v>201</v>
      </c>
      <c r="O830">
        <v>15</v>
      </c>
      <c r="P830">
        <v>5</v>
      </c>
      <c r="Q830">
        <v>1.25</v>
      </c>
      <c r="R830">
        <v>0</v>
      </c>
      <c r="S830">
        <v>0</v>
      </c>
      <c r="T830">
        <v>0</v>
      </c>
      <c r="U830">
        <v>0</v>
      </c>
      <c r="V830">
        <v>0</v>
      </c>
      <c r="W830">
        <v>0</v>
      </c>
      <c r="X830">
        <v>0</v>
      </c>
      <c r="Y830">
        <v>225</v>
      </c>
      <c r="Z830">
        <v>0</v>
      </c>
      <c r="AA830">
        <v>0</v>
      </c>
      <c r="AB830">
        <v>0</v>
      </c>
      <c r="AC830">
        <v>0</v>
      </c>
      <c r="AD830">
        <v>0</v>
      </c>
      <c r="AE830">
        <v>0</v>
      </c>
      <c r="AF830">
        <v>0</v>
      </c>
      <c r="AG830">
        <v>0</v>
      </c>
    </row>
    <row r="831" spans="1:33">
      <c r="A831" s="73">
        <v>830</v>
      </c>
      <c r="B831" s="73" t="s">
        <v>2821</v>
      </c>
      <c r="C831" s="73" t="s">
        <v>2822</v>
      </c>
      <c r="D831" s="73" t="s">
        <v>990</v>
      </c>
      <c r="E831" s="73" t="s">
        <v>985</v>
      </c>
      <c r="F831">
        <v>12</v>
      </c>
      <c r="G831" s="73" t="s">
        <v>1735</v>
      </c>
      <c r="H831" s="73" t="s">
        <v>1715</v>
      </c>
      <c r="I831" s="73" t="s">
        <v>1732</v>
      </c>
      <c r="J831" s="73" t="s">
        <v>2823</v>
      </c>
      <c r="K831">
        <v>1</v>
      </c>
      <c r="L831">
        <v>1</v>
      </c>
      <c r="M831">
        <v>0</v>
      </c>
      <c r="N831">
        <v>1</v>
      </c>
      <c r="O831">
        <v>0</v>
      </c>
      <c r="P831">
        <v>0</v>
      </c>
      <c r="Q831">
        <v>0</v>
      </c>
      <c r="R831">
        <v>70000</v>
      </c>
      <c r="S831">
        <v>174000</v>
      </c>
      <c r="T831">
        <v>0</v>
      </c>
      <c r="U831">
        <v>60000</v>
      </c>
      <c r="V831">
        <v>87000</v>
      </c>
      <c r="W831">
        <v>0</v>
      </c>
      <c r="X831">
        <v>0</v>
      </c>
      <c r="Y831">
        <v>1</v>
      </c>
      <c r="Z831">
        <v>0</v>
      </c>
      <c r="AA831">
        <v>0</v>
      </c>
      <c r="AB831">
        <v>0</v>
      </c>
      <c r="AC831">
        <v>0</v>
      </c>
      <c r="AD831">
        <v>0</v>
      </c>
      <c r="AE831">
        <v>0</v>
      </c>
      <c r="AF831">
        <v>0</v>
      </c>
      <c r="AG831">
        <v>0</v>
      </c>
    </row>
    <row r="832" spans="1:33">
      <c r="A832" s="73">
        <v>831</v>
      </c>
      <c r="B832" s="73" t="s">
        <v>2824</v>
      </c>
      <c r="C832" s="73" t="s">
        <v>1383</v>
      </c>
      <c r="D832" s="73" t="s">
        <v>990</v>
      </c>
      <c r="E832" s="73" t="s">
        <v>985</v>
      </c>
      <c r="F832">
        <v>6</v>
      </c>
      <c r="G832" s="73" t="s">
        <v>1735</v>
      </c>
      <c r="H832" s="73" t="s">
        <v>1723</v>
      </c>
      <c r="I832" s="73" t="s">
        <v>1732</v>
      </c>
      <c r="J832" s="73" t="s">
        <v>1593</v>
      </c>
      <c r="K832">
        <v>1</v>
      </c>
      <c r="L832">
        <v>1</v>
      </c>
      <c r="M832">
        <v>0</v>
      </c>
      <c r="N832">
        <v>1</v>
      </c>
      <c r="O832">
        <v>0</v>
      </c>
      <c r="P832">
        <v>0</v>
      </c>
      <c r="Q832">
        <v>0</v>
      </c>
      <c r="R832">
        <v>55000</v>
      </c>
      <c r="S832">
        <v>130000</v>
      </c>
      <c r="T832">
        <v>0</v>
      </c>
      <c r="U832">
        <v>46800</v>
      </c>
      <c r="V832">
        <v>65000</v>
      </c>
      <c r="W832">
        <v>0</v>
      </c>
      <c r="X832">
        <v>0</v>
      </c>
      <c r="Y832">
        <v>1</v>
      </c>
      <c r="Z832">
        <v>0</v>
      </c>
      <c r="AA832">
        <v>0</v>
      </c>
      <c r="AB832">
        <v>0</v>
      </c>
      <c r="AC832">
        <v>0</v>
      </c>
      <c r="AD832">
        <v>0</v>
      </c>
      <c r="AE832">
        <v>0</v>
      </c>
      <c r="AF832">
        <v>0</v>
      </c>
      <c r="AG832">
        <v>0</v>
      </c>
    </row>
    <row r="833" spans="1:33">
      <c r="A833" s="73">
        <v>832</v>
      </c>
      <c r="B833" s="73" t="s">
        <v>1384</v>
      </c>
      <c r="C833" s="73" t="s">
        <v>1383</v>
      </c>
      <c r="D833" s="73" t="s">
        <v>990</v>
      </c>
      <c r="E833" s="73" t="s">
        <v>985</v>
      </c>
      <c r="F833">
        <v>12</v>
      </c>
      <c r="G833" s="73" t="s">
        <v>1674</v>
      </c>
      <c r="H833" s="73" t="s">
        <v>1723</v>
      </c>
      <c r="I833" s="73" t="s">
        <v>1732</v>
      </c>
      <c r="J833" s="73" t="s">
        <v>1593</v>
      </c>
      <c r="K833">
        <v>54</v>
      </c>
      <c r="L833">
        <v>54</v>
      </c>
      <c r="M833">
        <v>0</v>
      </c>
      <c r="N833">
        <v>54</v>
      </c>
      <c r="O833">
        <v>9</v>
      </c>
      <c r="P833">
        <v>8</v>
      </c>
      <c r="Q833">
        <v>3.5833333330000001</v>
      </c>
      <c r="R833">
        <v>90000</v>
      </c>
      <c r="S833">
        <v>222000</v>
      </c>
      <c r="T833">
        <v>0</v>
      </c>
      <c r="U833">
        <v>76500</v>
      </c>
      <c r="V833">
        <v>111000</v>
      </c>
      <c r="W833">
        <v>0</v>
      </c>
      <c r="X833">
        <v>0</v>
      </c>
      <c r="Y833">
        <v>54</v>
      </c>
      <c r="Z833">
        <v>0</v>
      </c>
      <c r="AA833">
        <v>0</v>
      </c>
      <c r="AB833">
        <v>0</v>
      </c>
      <c r="AC833">
        <v>0</v>
      </c>
      <c r="AD833">
        <v>0</v>
      </c>
      <c r="AE833">
        <v>0</v>
      </c>
      <c r="AF833">
        <v>0</v>
      </c>
      <c r="AG833">
        <v>0</v>
      </c>
    </row>
    <row r="834" spans="1:33">
      <c r="A834" s="73">
        <v>833</v>
      </c>
      <c r="B834" s="73" t="s">
        <v>1385</v>
      </c>
      <c r="C834" s="73" t="s">
        <v>1386</v>
      </c>
      <c r="D834" s="73" t="s">
        <v>990</v>
      </c>
      <c r="E834" s="73" t="s">
        <v>985</v>
      </c>
      <c r="F834">
        <v>12</v>
      </c>
      <c r="G834" s="73" t="s">
        <v>1674</v>
      </c>
      <c r="H834" s="73" t="s">
        <v>1715</v>
      </c>
      <c r="I834" s="73" t="s">
        <v>1732</v>
      </c>
      <c r="J834" s="73" t="s">
        <v>1594</v>
      </c>
      <c r="K834">
        <v>106</v>
      </c>
      <c r="L834">
        <v>106</v>
      </c>
      <c r="M834">
        <v>0</v>
      </c>
      <c r="N834">
        <v>106</v>
      </c>
      <c r="O834">
        <v>6</v>
      </c>
      <c r="P834">
        <v>6.3333333329999997</v>
      </c>
      <c r="Q834">
        <v>4.1666666660000002</v>
      </c>
      <c r="R834">
        <v>155000</v>
      </c>
      <c r="S834">
        <v>342000</v>
      </c>
      <c r="T834">
        <v>100800</v>
      </c>
      <c r="U834">
        <v>140000</v>
      </c>
      <c r="V834">
        <v>150000</v>
      </c>
      <c r="W834">
        <v>0</v>
      </c>
      <c r="X834">
        <v>0</v>
      </c>
      <c r="Y834">
        <v>106</v>
      </c>
      <c r="Z834">
        <v>0</v>
      </c>
      <c r="AA834">
        <v>0</v>
      </c>
      <c r="AB834">
        <v>0</v>
      </c>
      <c r="AC834">
        <v>0</v>
      </c>
      <c r="AD834">
        <v>0</v>
      </c>
      <c r="AE834">
        <v>0</v>
      </c>
      <c r="AF834">
        <v>0</v>
      </c>
      <c r="AG834">
        <v>0</v>
      </c>
    </row>
    <row r="835" spans="1:33">
      <c r="A835" s="73">
        <v>834</v>
      </c>
      <c r="B835" s="73" t="s">
        <v>1387</v>
      </c>
      <c r="C835" s="73" t="s">
        <v>1388</v>
      </c>
      <c r="D835" s="73" t="s">
        <v>990</v>
      </c>
      <c r="E835" s="73" t="s">
        <v>985</v>
      </c>
      <c r="F835">
        <v>12</v>
      </c>
      <c r="G835" s="73" t="s">
        <v>1668</v>
      </c>
      <c r="H835" s="73" t="s">
        <v>1715</v>
      </c>
      <c r="I835" s="73" t="s">
        <v>1732</v>
      </c>
      <c r="J835" s="73" t="s">
        <v>1595</v>
      </c>
      <c r="K835">
        <v>13</v>
      </c>
      <c r="L835">
        <v>13</v>
      </c>
      <c r="M835">
        <v>12</v>
      </c>
      <c r="N835">
        <v>1</v>
      </c>
      <c r="O835">
        <v>14</v>
      </c>
      <c r="P835">
        <v>10.666666665999999</v>
      </c>
      <c r="Q835">
        <v>7.5</v>
      </c>
      <c r="R835">
        <v>270000</v>
      </c>
      <c r="S835">
        <v>600000</v>
      </c>
      <c r="T835">
        <v>189000</v>
      </c>
      <c r="U835">
        <v>243000</v>
      </c>
      <c r="V835">
        <v>300000</v>
      </c>
      <c r="W835">
        <v>0</v>
      </c>
      <c r="X835">
        <v>0</v>
      </c>
      <c r="Y835">
        <v>13</v>
      </c>
      <c r="Z835">
        <v>0</v>
      </c>
      <c r="AA835">
        <v>0</v>
      </c>
      <c r="AB835">
        <v>0</v>
      </c>
      <c r="AC835">
        <v>0</v>
      </c>
      <c r="AD835">
        <v>0</v>
      </c>
      <c r="AE835">
        <v>0</v>
      </c>
      <c r="AF835">
        <v>0</v>
      </c>
      <c r="AG835">
        <v>0</v>
      </c>
    </row>
    <row r="836" spans="1:33">
      <c r="A836" s="73">
        <v>835</v>
      </c>
      <c r="B836" s="73" t="s">
        <v>2825</v>
      </c>
      <c r="C836" s="73" t="s">
        <v>2826</v>
      </c>
      <c r="D836" s="73" t="s">
        <v>990</v>
      </c>
      <c r="E836" s="73" t="s">
        <v>985</v>
      </c>
      <c r="F836">
        <v>12</v>
      </c>
      <c r="G836" s="73" t="s">
        <v>1702</v>
      </c>
      <c r="H836" s="73" t="s">
        <v>2698</v>
      </c>
      <c r="I836" s="73" t="s">
        <v>1732</v>
      </c>
      <c r="J836" s="73" t="s">
        <v>2827</v>
      </c>
      <c r="K836">
        <v>1</v>
      </c>
      <c r="L836">
        <v>1</v>
      </c>
      <c r="M836">
        <v>0</v>
      </c>
      <c r="N836">
        <v>1</v>
      </c>
      <c r="O836">
        <v>0</v>
      </c>
      <c r="P836">
        <v>0</v>
      </c>
      <c r="Q836">
        <v>0</v>
      </c>
      <c r="R836">
        <v>60000</v>
      </c>
      <c r="S836">
        <v>160000</v>
      </c>
      <c r="T836">
        <v>0</v>
      </c>
      <c r="U836">
        <v>51000</v>
      </c>
      <c r="V836">
        <v>80000</v>
      </c>
      <c r="W836">
        <v>0</v>
      </c>
      <c r="X836">
        <v>0</v>
      </c>
      <c r="Y836">
        <v>1</v>
      </c>
      <c r="Z836">
        <v>0</v>
      </c>
      <c r="AA836">
        <v>0</v>
      </c>
      <c r="AB836">
        <v>0</v>
      </c>
      <c r="AC836">
        <v>0</v>
      </c>
      <c r="AD836">
        <v>0</v>
      </c>
      <c r="AE836">
        <v>0</v>
      </c>
      <c r="AF836">
        <v>0</v>
      </c>
      <c r="AG836">
        <v>0</v>
      </c>
    </row>
    <row r="837" spans="1:33">
      <c r="A837" s="73">
        <v>836</v>
      </c>
      <c r="B837" s="73" t="s">
        <v>2828</v>
      </c>
      <c r="C837" s="73" t="s">
        <v>1389</v>
      </c>
      <c r="D837" s="73" t="s">
        <v>990</v>
      </c>
      <c r="E837" s="73" t="s">
        <v>985</v>
      </c>
      <c r="F837">
        <v>6</v>
      </c>
      <c r="G837" s="73" t="s">
        <v>1674</v>
      </c>
      <c r="H837" s="73" t="s">
        <v>1723</v>
      </c>
      <c r="I837" s="73" t="s">
        <v>1732</v>
      </c>
      <c r="J837" s="73" t="s">
        <v>1596</v>
      </c>
      <c r="K837">
        <v>5</v>
      </c>
      <c r="L837">
        <v>3</v>
      </c>
      <c r="M837">
        <v>0</v>
      </c>
      <c r="N837">
        <v>3</v>
      </c>
      <c r="O837">
        <v>0</v>
      </c>
      <c r="P837">
        <v>0</v>
      </c>
      <c r="Q837">
        <v>0.16666666599999999</v>
      </c>
      <c r="R837">
        <v>780000</v>
      </c>
      <c r="S837">
        <v>1720000</v>
      </c>
      <c r="T837">
        <v>0</v>
      </c>
      <c r="U837">
        <v>702000</v>
      </c>
      <c r="V837">
        <v>860000</v>
      </c>
      <c r="W837">
        <v>0</v>
      </c>
      <c r="X837">
        <v>0</v>
      </c>
      <c r="Y837">
        <v>3</v>
      </c>
      <c r="Z837">
        <v>0</v>
      </c>
      <c r="AA837">
        <v>0</v>
      </c>
      <c r="AB837">
        <v>0</v>
      </c>
      <c r="AC837">
        <v>2</v>
      </c>
      <c r="AD837">
        <v>0</v>
      </c>
      <c r="AE837">
        <v>0</v>
      </c>
      <c r="AF837">
        <v>0</v>
      </c>
      <c r="AG837">
        <v>0</v>
      </c>
    </row>
    <row r="838" spans="1:33">
      <c r="A838" s="73">
        <v>837</v>
      </c>
      <c r="B838" s="73" t="s">
        <v>1390</v>
      </c>
      <c r="C838" s="73" t="s">
        <v>1391</v>
      </c>
      <c r="D838" s="73" t="s">
        <v>990</v>
      </c>
      <c r="E838" s="73" t="s">
        <v>985</v>
      </c>
      <c r="F838">
        <v>12</v>
      </c>
      <c r="G838" s="73" t="s">
        <v>1674</v>
      </c>
      <c r="H838" s="73" t="s">
        <v>1723</v>
      </c>
      <c r="I838" s="73" t="s">
        <v>1732</v>
      </c>
      <c r="J838" s="73" t="s">
        <v>1597</v>
      </c>
      <c r="K838">
        <v>270</v>
      </c>
      <c r="L838">
        <v>270</v>
      </c>
      <c r="M838">
        <v>0</v>
      </c>
      <c r="N838">
        <v>270</v>
      </c>
      <c r="O838">
        <v>14</v>
      </c>
      <c r="P838">
        <v>8</v>
      </c>
      <c r="Q838">
        <v>4.8333333329999997</v>
      </c>
      <c r="R838">
        <v>152000</v>
      </c>
      <c r="S838">
        <v>336000</v>
      </c>
      <c r="T838">
        <v>98800</v>
      </c>
      <c r="U838">
        <v>137000</v>
      </c>
      <c r="V838">
        <v>151000</v>
      </c>
      <c r="W838">
        <v>0</v>
      </c>
      <c r="X838">
        <v>0</v>
      </c>
      <c r="Y838">
        <v>270</v>
      </c>
      <c r="Z838">
        <v>0</v>
      </c>
      <c r="AA838">
        <v>0</v>
      </c>
      <c r="AB838">
        <v>0</v>
      </c>
      <c r="AC838">
        <v>0</v>
      </c>
      <c r="AD838">
        <v>0</v>
      </c>
      <c r="AE838">
        <v>0</v>
      </c>
      <c r="AF838">
        <v>0</v>
      </c>
      <c r="AG838">
        <v>0</v>
      </c>
    </row>
    <row r="839" spans="1:33">
      <c r="A839" s="73">
        <v>838</v>
      </c>
      <c r="B839" s="73" t="s">
        <v>2829</v>
      </c>
      <c r="C839" s="73" t="s">
        <v>2830</v>
      </c>
      <c r="D839" s="73" t="s">
        <v>1913</v>
      </c>
      <c r="E839" s="73" t="s">
        <v>985</v>
      </c>
      <c r="F839">
        <v>1</v>
      </c>
      <c r="G839" s="73"/>
      <c r="H839" s="73"/>
      <c r="I839" s="73"/>
      <c r="J839" s="73"/>
      <c r="K839">
        <v>4</v>
      </c>
      <c r="L839">
        <v>4</v>
      </c>
      <c r="M839">
        <v>0</v>
      </c>
      <c r="N839">
        <v>4</v>
      </c>
      <c r="O839">
        <v>0</v>
      </c>
      <c r="P839">
        <v>0</v>
      </c>
      <c r="Q839">
        <v>0</v>
      </c>
      <c r="R839">
        <v>28000</v>
      </c>
      <c r="S839">
        <v>47000</v>
      </c>
      <c r="T839">
        <v>0</v>
      </c>
      <c r="U839">
        <v>23800</v>
      </c>
      <c r="V839">
        <v>17000</v>
      </c>
      <c r="W839">
        <v>0</v>
      </c>
      <c r="X839">
        <v>0</v>
      </c>
      <c r="Y839">
        <v>4</v>
      </c>
      <c r="Z839">
        <v>0</v>
      </c>
      <c r="AA839">
        <v>0</v>
      </c>
      <c r="AB839">
        <v>0</v>
      </c>
      <c r="AC839">
        <v>0</v>
      </c>
      <c r="AD839">
        <v>0</v>
      </c>
      <c r="AE839">
        <v>0</v>
      </c>
      <c r="AF839">
        <v>0</v>
      </c>
      <c r="AG839">
        <v>0</v>
      </c>
    </row>
    <row r="840" spans="1:33">
      <c r="A840" s="73">
        <v>839</v>
      </c>
      <c r="B840" s="73" t="s">
        <v>2831</v>
      </c>
      <c r="C840" s="73" t="s">
        <v>2832</v>
      </c>
      <c r="D840" s="73" t="s">
        <v>990</v>
      </c>
      <c r="E840" s="73" t="s">
        <v>985</v>
      </c>
      <c r="F840">
        <v>6</v>
      </c>
      <c r="G840" s="73" t="s">
        <v>1705</v>
      </c>
      <c r="H840" s="73" t="s">
        <v>1723</v>
      </c>
      <c r="I840" s="73" t="s">
        <v>1699</v>
      </c>
      <c r="J840" s="73" t="s">
        <v>2833</v>
      </c>
      <c r="K840">
        <v>278</v>
      </c>
      <c r="L840">
        <v>0</v>
      </c>
      <c r="M840">
        <v>0</v>
      </c>
      <c r="N840">
        <v>0</v>
      </c>
      <c r="O840">
        <v>855</v>
      </c>
      <c r="P840">
        <v>290</v>
      </c>
      <c r="Q840">
        <v>77.416666665999998</v>
      </c>
      <c r="R840">
        <v>26000</v>
      </c>
      <c r="S840">
        <v>58000</v>
      </c>
      <c r="T840">
        <v>18200</v>
      </c>
      <c r="U840">
        <v>22100</v>
      </c>
      <c r="V840">
        <v>29000</v>
      </c>
      <c r="W840">
        <v>0</v>
      </c>
      <c r="X840">
        <v>900</v>
      </c>
      <c r="Y840">
        <v>0</v>
      </c>
      <c r="Z840">
        <v>0</v>
      </c>
      <c r="AA840">
        <v>0</v>
      </c>
      <c r="AB840">
        <v>0</v>
      </c>
      <c r="AC840">
        <v>247</v>
      </c>
      <c r="AD840">
        <v>0</v>
      </c>
      <c r="AE840">
        <v>31</v>
      </c>
      <c r="AF840">
        <v>0</v>
      </c>
      <c r="AG840">
        <v>0</v>
      </c>
    </row>
    <row r="841" spans="1:33">
      <c r="A841" s="73">
        <v>840</v>
      </c>
      <c r="B841" s="73" t="s">
        <v>3199</v>
      </c>
      <c r="C841" s="73" t="s">
        <v>2832</v>
      </c>
      <c r="D841" s="73" t="s">
        <v>990</v>
      </c>
      <c r="E841" s="73" t="s">
        <v>985</v>
      </c>
      <c r="F841">
        <v>6</v>
      </c>
      <c r="G841" s="73" t="s">
        <v>1706</v>
      </c>
      <c r="H841" s="73" t="s">
        <v>1723</v>
      </c>
      <c r="I841" s="73" t="s">
        <v>1699</v>
      </c>
      <c r="J841" s="73" t="s">
        <v>2833</v>
      </c>
      <c r="K841">
        <v>0</v>
      </c>
      <c r="L841">
        <v>0</v>
      </c>
      <c r="M841">
        <v>0</v>
      </c>
      <c r="N841">
        <v>0</v>
      </c>
      <c r="O841">
        <v>0</v>
      </c>
      <c r="P841">
        <v>0</v>
      </c>
      <c r="Q841">
        <v>0</v>
      </c>
      <c r="R841">
        <v>0</v>
      </c>
      <c r="S841">
        <v>0</v>
      </c>
      <c r="T841">
        <v>0</v>
      </c>
      <c r="U841">
        <v>0</v>
      </c>
      <c r="V841">
        <v>0</v>
      </c>
      <c r="W841">
        <v>1200</v>
      </c>
      <c r="X841">
        <v>0</v>
      </c>
      <c r="Y841">
        <v>0</v>
      </c>
      <c r="Z841">
        <v>0</v>
      </c>
      <c r="AA841">
        <v>0</v>
      </c>
      <c r="AB841">
        <v>0</v>
      </c>
      <c r="AC841">
        <v>0</v>
      </c>
      <c r="AD841">
        <v>0</v>
      </c>
      <c r="AE841">
        <v>0</v>
      </c>
      <c r="AF841">
        <v>0</v>
      </c>
      <c r="AG841">
        <v>0</v>
      </c>
    </row>
    <row r="842" spans="1:33">
      <c r="A842" s="73">
        <v>841</v>
      </c>
      <c r="B842" s="73" t="s">
        <v>1392</v>
      </c>
      <c r="C842" s="73" t="s">
        <v>1393</v>
      </c>
      <c r="D842" s="73" t="s">
        <v>990</v>
      </c>
      <c r="E842" s="73" t="s">
        <v>985</v>
      </c>
      <c r="F842">
        <v>6</v>
      </c>
      <c r="G842" s="73" t="s">
        <v>1674</v>
      </c>
      <c r="H842" s="73" t="s">
        <v>1715</v>
      </c>
      <c r="I842" s="73" t="s">
        <v>1699</v>
      </c>
      <c r="J842" s="73" t="s">
        <v>1598</v>
      </c>
      <c r="K842">
        <v>1</v>
      </c>
      <c r="L842">
        <v>-1</v>
      </c>
      <c r="M842">
        <v>0</v>
      </c>
      <c r="N842">
        <v>-1</v>
      </c>
      <c r="O842">
        <v>47</v>
      </c>
      <c r="P842">
        <v>53</v>
      </c>
      <c r="Q842">
        <v>34.333333332999999</v>
      </c>
      <c r="R842">
        <v>47000</v>
      </c>
      <c r="S842">
        <v>104000</v>
      </c>
      <c r="T842">
        <v>0</v>
      </c>
      <c r="U842">
        <v>40000</v>
      </c>
      <c r="V842">
        <v>52000</v>
      </c>
      <c r="W842">
        <v>-300</v>
      </c>
      <c r="X842">
        <v>300</v>
      </c>
      <c r="Y842">
        <v>-1</v>
      </c>
      <c r="Z842">
        <v>1</v>
      </c>
      <c r="AA842">
        <v>0</v>
      </c>
      <c r="AB842">
        <v>0</v>
      </c>
      <c r="AC842">
        <v>0</v>
      </c>
      <c r="AD842">
        <v>0</v>
      </c>
      <c r="AE842">
        <v>1</v>
      </c>
      <c r="AF842">
        <v>0</v>
      </c>
      <c r="AG842">
        <v>0</v>
      </c>
    </row>
    <row r="843" spans="1:33">
      <c r="A843" s="73">
        <v>842</v>
      </c>
      <c r="B843" s="73" t="s">
        <v>3200</v>
      </c>
      <c r="C843" s="73" t="s">
        <v>1393</v>
      </c>
      <c r="D843" s="73" t="s">
        <v>990</v>
      </c>
      <c r="E843" s="73" t="s">
        <v>985</v>
      </c>
      <c r="F843">
        <v>6</v>
      </c>
      <c r="G843" s="73" t="s">
        <v>1705</v>
      </c>
      <c r="H843" s="73" t="s">
        <v>1715</v>
      </c>
      <c r="I843" s="73" t="s">
        <v>1699</v>
      </c>
      <c r="J843" s="73" t="s">
        <v>3201</v>
      </c>
      <c r="K843">
        <v>0</v>
      </c>
      <c r="L843">
        <v>0</v>
      </c>
      <c r="M843">
        <v>0</v>
      </c>
      <c r="N843">
        <v>0</v>
      </c>
      <c r="O843">
        <v>0</v>
      </c>
      <c r="P843">
        <v>0</v>
      </c>
      <c r="Q843">
        <v>0</v>
      </c>
      <c r="R843">
        <v>0</v>
      </c>
      <c r="S843">
        <v>0</v>
      </c>
      <c r="T843">
        <v>0</v>
      </c>
      <c r="U843">
        <v>0</v>
      </c>
      <c r="V843">
        <v>0</v>
      </c>
      <c r="W843">
        <v>600</v>
      </c>
      <c r="X843">
        <v>0</v>
      </c>
      <c r="Y843">
        <v>0</v>
      </c>
      <c r="Z843">
        <v>0</v>
      </c>
      <c r="AA843">
        <v>0</v>
      </c>
      <c r="AB843">
        <v>0</v>
      </c>
      <c r="AC843">
        <v>0</v>
      </c>
      <c r="AD843">
        <v>0</v>
      </c>
      <c r="AE843">
        <v>0</v>
      </c>
      <c r="AF843">
        <v>0</v>
      </c>
      <c r="AG843">
        <v>0</v>
      </c>
    </row>
    <row r="844" spans="1:33">
      <c r="A844" s="73">
        <v>843</v>
      </c>
      <c r="B844" s="73" t="s">
        <v>2834</v>
      </c>
      <c r="C844" s="73" t="s">
        <v>2835</v>
      </c>
      <c r="D844" s="73" t="s">
        <v>1044</v>
      </c>
      <c r="E844" s="73" t="s">
        <v>985</v>
      </c>
      <c r="F844">
        <v>6</v>
      </c>
      <c r="G844" s="73" t="s">
        <v>1674</v>
      </c>
      <c r="H844" s="73" t="s">
        <v>1715</v>
      </c>
      <c r="I844" s="73" t="s">
        <v>1699</v>
      </c>
      <c r="J844" s="73" t="s">
        <v>2836</v>
      </c>
      <c r="K844">
        <v>20</v>
      </c>
      <c r="L844">
        <v>20</v>
      </c>
      <c r="M844">
        <v>0</v>
      </c>
      <c r="N844">
        <v>20</v>
      </c>
      <c r="O844">
        <v>2</v>
      </c>
      <c r="P844">
        <v>0.66666666600000002</v>
      </c>
      <c r="Q844">
        <v>0.33333333300000001</v>
      </c>
      <c r="R844">
        <v>94000</v>
      </c>
      <c r="S844">
        <v>208000</v>
      </c>
      <c r="T844">
        <v>65800</v>
      </c>
      <c r="U844">
        <v>85000</v>
      </c>
      <c r="V844">
        <v>104000</v>
      </c>
      <c r="W844">
        <v>0</v>
      </c>
      <c r="X844">
        <v>0</v>
      </c>
      <c r="Y844">
        <v>20</v>
      </c>
      <c r="Z844">
        <v>0</v>
      </c>
      <c r="AA844">
        <v>0</v>
      </c>
      <c r="AB844">
        <v>0</v>
      </c>
      <c r="AC844">
        <v>0</v>
      </c>
      <c r="AD844">
        <v>0</v>
      </c>
      <c r="AE844">
        <v>0</v>
      </c>
      <c r="AF844">
        <v>0</v>
      </c>
      <c r="AG844">
        <v>0</v>
      </c>
    </row>
    <row r="845" spans="1:33">
      <c r="A845" s="73">
        <v>844</v>
      </c>
      <c r="B845" s="73" t="s">
        <v>2837</v>
      </c>
      <c r="C845" s="73" t="s">
        <v>2838</v>
      </c>
      <c r="D845" s="73" t="s">
        <v>990</v>
      </c>
      <c r="E845" s="73" t="s">
        <v>985</v>
      </c>
      <c r="F845">
        <v>6</v>
      </c>
      <c r="G845" s="73" t="s">
        <v>1689</v>
      </c>
      <c r="H845" s="73" t="s">
        <v>1698</v>
      </c>
      <c r="I845" s="73" t="s">
        <v>1699</v>
      </c>
      <c r="J845" s="73" t="s">
        <v>2839</v>
      </c>
      <c r="K845">
        <v>1</v>
      </c>
      <c r="L845">
        <v>-30</v>
      </c>
      <c r="M845">
        <v>0</v>
      </c>
      <c r="N845">
        <v>-30</v>
      </c>
      <c r="O845">
        <v>30</v>
      </c>
      <c r="P845">
        <v>14.333333333000001</v>
      </c>
      <c r="Q845">
        <v>3.5833333330000001</v>
      </c>
      <c r="R845">
        <v>127000</v>
      </c>
      <c r="S845">
        <v>280000</v>
      </c>
      <c r="T845">
        <v>88900</v>
      </c>
      <c r="U845">
        <v>114300</v>
      </c>
      <c r="V845">
        <v>140000</v>
      </c>
      <c r="W845">
        <v>0</v>
      </c>
      <c r="X845">
        <v>0</v>
      </c>
      <c r="Y845">
        <v>-30</v>
      </c>
      <c r="Z845">
        <v>0</v>
      </c>
      <c r="AA845">
        <v>0</v>
      </c>
      <c r="AB845">
        <v>0</v>
      </c>
      <c r="AC845">
        <v>0</v>
      </c>
      <c r="AD845">
        <v>0</v>
      </c>
      <c r="AE845">
        <v>31</v>
      </c>
      <c r="AF845">
        <v>0</v>
      </c>
      <c r="AG845">
        <v>0</v>
      </c>
    </row>
    <row r="846" spans="1:33">
      <c r="A846" s="73">
        <v>845</v>
      </c>
      <c r="B846" s="73" t="s">
        <v>3202</v>
      </c>
      <c r="C846" s="73" t="s">
        <v>3203</v>
      </c>
      <c r="D846" s="73" t="s">
        <v>990</v>
      </c>
      <c r="E846" s="73" t="s">
        <v>985</v>
      </c>
      <c r="F846">
        <v>6</v>
      </c>
      <c r="G846" s="73" t="s">
        <v>1674</v>
      </c>
      <c r="H846" s="73" t="s">
        <v>1698</v>
      </c>
      <c r="I846" s="73" t="s">
        <v>1699</v>
      </c>
      <c r="J846" s="73" t="s">
        <v>3204</v>
      </c>
      <c r="K846">
        <v>0</v>
      </c>
      <c r="L846">
        <v>0</v>
      </c>
      <c r="M846">
        <v>0</v>
      </c>
      <c r="N846">
        <v>0</v>
      </c>
      <c r="O846">
        <v>0</v>
      </c>
      <c r="P846">
        <v>0</v>
      </c>
      <c r="Q846">
        <v>0</v>
      </c>
      <c r="R846">
        <v>80000</v>
      </c>
      <c r="S846">
        <v>176000</v>
      </c>
      <c r="T846">
        <v>56000</v>
      </c>
      <c r="U846">
        <v>68000</v>
      </c>
      <c r="V846">
        <v>88000</v>
      </c>
      <c r="W846">
        <v>204</v>
      </c>
      <c r="X846">
        <v>0</v>
      </c>
      <c r="Y846">
        <v>0</v>
      </c>
      <c r="Z846">
        <v>0</v>
      </c>
      <c r="AA846">
        <v>0</v>
      </c>
      <c r="AB846">
        <v>0</v>
      </c>
      <c r="AC846">
        <v>0</v>
      </c>
      <c r="AD846">
        <v>0</v>
      </c>
      <c r="AE846">
        <v>0</v>
      </c>
      <c r="AF846">
        <v>0</v>
      </c>
      <c r="AG846">
        <v>0</v>
      </c>
    </row>
    <row r="847" spans="1:33">
      <c r="A847" s="73">
        <v>846</v>
      </c>
      <c r="B847" s="73" t="s">
        <v>2840</v>
      </c>
      <c r="C847" s="73" t="s">
        <v>2841</v>
      </c>
      <c r="D847" s="73" t="s">
        <v>1044</v>
      </c>
      <c r="E847" s="73" t="s">
        <v>985</v>
      </c>
      <c r="F847">
        <v>6</v>
      </c>
      <c r="G847" s="73" t="s">
        <v>1689</v>
      </c>
      <c r="H847" s="73" t="s">
        <v>1715</v>
      </c>
      <c r="I847" s="73" t="s">
        <v>1699</v>
      </c>
      <c r="J847" s="73" t="s">
        <v>2842</v>
      </c>
      <c r="K847">
        <v>3</v>
      </c>
      <c r="L847">
        <v>3</v>
      </c>
      <c r="M847">
        <v>0</v>
      </c>
      <c r="N847">
        <v>3</v>
      </c>
      <c r="O847">
        <v>0</v>
      </c>
      <c r="P847">
        <v>0</v>
      </c>
      <c r="Q847">
        <v>0.16666666599999999</v>
      </c>
      <c r="R847">
        <v>160000</v>
      </c>
      <c r="S847">
        <v>352000</v>
      </c>
      <c r="T847">
        <v>112000</v>
      </c>
      <c r="U847">
        <v>144000</v>
      </c>
      <c r="V847">
        <v>176000</v>
      </c>
      <c r="W847">
        <v>0</v>
      </c>
      <c r="X847">
        <v>0</v>
      </c>
      <c r="Y847">
        <v>3</v>
      </c>
      <c r="Z847">
        <v>0</v>
      </c>
      <c r="AA847">
        <v>0</v>
      </c>
      <c r="AB847">
        <v>0</v>
      </c>
      <c r="AC847">
        <v>0</v>
      </c>
      <c r="AD847">
        <v>0</v>
      </c>
      <c r="AE847">
        <v>0</v>
      </c>
      <c r="AF847">
        <v>0</v>
      </c>
      <c r="AG847">
        <v>0</v>
      </c>
    </row>
    <row r="848" spans="1:33">
      <c r="A848" s="73">
        <v>847</v>
      </c>
      <c r="B848" s="73" t="s">
        <v>1394</v>
      </c>
      <c r="C848" s="73" t="s">
        <v>1395</v>
      </c>
      <c r="D848" s="73" t="s">
        <v>990</v>
      </c>
      <c r="E848" s="73" t="s">
        <v>985</v>
      </c>
      <c r="F848">
        <v>6</v>
      </c>
      <c r="G848" s="73" t="s">
        <v>1668</v>
      </c>
      <c r="H848" s="73" t="s">
        <v>1723</v>
      </c>
      <c r="I848" s="73" t="s">
        <v>1699</v>
      </c>
      <c r="J848" s="73" t="s">
        <v>1599</v>
      </c>
      <c r="K848">
        <v>1</v>
      </c>
      <c r="L848">
        <v>1</v>
      </c>
      <c r="M848">
        <v>0</v>
      </c>
      <c r="N848">
        <v>1</v>
      </c>
      <c r="O848">
        <v>6</v>
      </c>
      <c r="P848">
        <v>25.333333332999999</v>
      </c>
      <c r="Q848">
        <v>17</v>
      </c>
      <c r="R848">
        <v>34000</v>
      </c>
      <c r="S848">
        <v>76000</v>
      </c>
      <c r="T848">
        <v>0</v>
      </c>
      <c r="U848">
        <v>28900</v>
      </c>
      <c r="V848">
        <v>38000</v>
      </c>
      <c r="W848">
        <v>0</v>
      </c>
      <c r="X848">
        <v>0</v>
      </c>
      <c r="Y848">
        <v>1</v>
      </c>
      <c r="Z848">
        <v>0</v>
      </c>
      <c r="AA848">
        <v>0</v>
      </c>
      <c r="AB848">
        <v>0</v>
      </c>
      <c r="AC848">
        <v>0</v>
      </c>
      <c r="AD848">
        <v>0</v>
      </c>
      <c r="AE848">
        <v>0</v>
      </c>
      <c r="AF848">
        <v>0</v>
      </c>
      <c r="AG848">
        <v>0</v>
      </c>
    </row>
    <row r="849" spans="1:33">
      <c r="A849" s="73">
        <v>848</v>
      </c>
      <c r="B849" s="73" t="s">
        <v>2843</v>
      </c>
      <c r="C849" s="73" t="s">
        <v>1395</v>
      </c>
      <c r="D849" s="73" t="s">
        <v>990</v>
      </c>
      <c r="E849" s="73" t="s">
        <v>985</v>
      </c>
      <c r="F849">
        <v>6</v>
      </c>
      <c r="G849" s="73" t="s">
        <v>1705</v>
      </c>
      <c r="H849" s="73" t="s">
        <v>1715</v>
      </c>
      <c r="I849" s="73" t="s">
        <v>1699</v>
      </c>
      <c r="J849" s="73" t="s">
        <v>2844</v>
      </c>
      <c r="K849">
        <v>122</v>
      </c>
      <c r="L849">
        <v>122</v>
      </c>
      <c r="M849">
        <v>0</v>
      </c>
      <c r="N849">
        <v>122</v>
      </c>
      <c r="O849">
        <v>57</v>
      </c>
      <c r="P849">
        <v>19.333333332999999</v>
      </c>
      <c r="Q849">
        <v>4.8333333329999997</v>
      </c>
      <c r="R849">
        <v>34000</v>
      </c>
      <c r="S849">
        <v>76000</v>
      </c>
      <c r="T849">
        <v>23800</v>
      </c>
      <c r="U849">
        <v>28900</v>
      </c>
      <c r="V849">
        <v>38000</v>
      </c>
      <c r="W849">
        <v>0</v>
      </c>
      <c r="X849">
        <v>180</v>
      </c>
      <c r="Y849">
        <v>122</v>
      </c>
      <c r="Z849">
        <v>0</v>
      </c>
      <c r="AA849">
        <v>0</v>
      </c>
      <c r="AB849">
        <v>0</v>
      </c>
      <c r="AC849">
        <v>0</v>
      </c>
      <c r="AD849">
        <v>0</v>
      </c>
      <c r="AE849">
        <v>0</v>
      </c>
      <c r="AF849">
        <v>0</v>
      </c>
      <c r="AG849">
        <v>0</v>
      </c>
    </row>
    <row r="850" spans="1:33">
      <c r="A850" s="73">
        <v>849</v>
      </c>
      <c r="B850" s="73" t="s">
        <v>2845</v>
      </c>
      <c r="C850" s="73" t="s">
        <v>2846</v>
      </c>
      <c r="D850" s="73" t="s">
        <v>1913</v>
      </c>
      <c r="E850" s="73" t="s">
        <v>985</v>
      </c>
      <c r="F850">
        <v>6</v>
      </c>
      <c r="G850" s="73" t="s">
        <v>1683</v>
      </c>
      <c r="H850" s="73" t="s">
        <v>1723</v>
      </c>
      <c r="I850" s="73" t="s">
        <v>1732</v>
      </c>
      <c r="J850" s="73" t="s">
        <v>2847</v>
      </c>
      <c r="K850">
        <v>2</v>
      </c>
      <c r="L850">
        <v>2</v>
      </c>
      <c r="M850">
        <v>0</v>
      </c>
      <c r="N850">
        <v>2</v>
      </c>
      <c r="O850">
        <v>0</v>
      </c>
      <c r="P850">
        <v>0</v>
      </c>
      <c r="Q850">
        <v>0</v>
      </c>
      <c r="R850">
        <v>8000</v>
      </c>
      <c r="S850">
        <v>20000</v>
      </c>
      <c r="T850">
        <v>0</v>
      </c>
      <c r="U850">
        <v>6800</v>
      </c>
      <c r="V850">
        <v>10000</v>
      </c>
      <c r="W850">
        <v>0</v>
      </c>
      <c r="X850">
        <v>0</v>
      </c>
      <c r="Y850">
        <v>2</v>
      </c>
      <c r="Z850">
        <v>0</v>
      </c>
      <c r="AA850">
        <v>0</v>
      </c>
      <c r="AB850">
        <v>0</v>
      </c>
      <c r="AC850">
        <v>0</v>
      </c>
      <c r="AD850">
        <v>0</v>
      </c>
      <c r="AE850">
        <v>0</v>
      </c>
      <c r="AF850">
        <v>0</v>
      </c>
      <c r="AG850">
        <v>0</v>
      </c>
    </row>
    <row r="851" spans="1:33">
      <c r="A851" s="73">
        <v>850</v>
      </c>
      <c r="B851" s="73" t="s">
        <v>2848</v>
      </c>
      <c r="C851" s="73" t="s">
        <v>2849</v>
      </c>
      <c r="D851" s="73" t="s">
        <v>981</v>
      </c>
      <c r="E851" s="73" t="s">
        <v>982</v>
      </c>
      <c r="F851">
        <v>1</v>
      </c>
      <c r="G851" s="73"/>
      <c r="H851" s="73"/>
      <c r="I851" s="73"/>
      <c r="J851" s="73"/>
      <c r="K851">
        <v>1</v>
      </c>
      <c r="L851">
        <v>1</v>
      </c>
      <c r="M851">
        <v>0</v>
      </c>
      <c r="N851">
        <v>1</v>
      </c>
      <c r="O851">
        <v>0</v>
      </c>
      <c r="P851">
        <v>0</v>
      </c>
      <c r="Q851">
        <v>0</v>
      </c>
      <c r="R851">
        <v>0</v>
      </c>
      <c r="S851">
        <v>0</v>
      </c>
      <c r="T851">
        <v>0</v>
      </c>
      <c r="U851">
        <v>0</v>
      </c>
      <c r="V851">
        <v>0</v>
      </c>
      <c r="W851">
        <v>0</v>
      </c>
      <c r="X851">
        <v>0</v>
      </c>
      <c r="Y851">
        <v>1</v>
      </c>
      <c r="Z851">
        <v>0</v>
      </c>
      <c r="AA851">
        <v>0</v>
      </c>
      <c r="AB851">
        <v>0</v>
      </c>
      <c r="AC851">
        <v>0</v>
      </c>
      <c r="AD851">
        <v>0</v>
      </c>
      <c r="AE851">
        <v>0</v>
      </c>
      <c r="AF851">
        <v>0</v>
      </c>
      <c r="AG851">
        <v>0</v>
      </c>
    </row>
    <row r="852" spans="1:33">
      <c r="A852" s="73">
        <v>851</v>
      </c>
      <c r="B852" s="73" t="s">
        <v>3205</v>
      </c>
      <c r="C852" s="73" t="s">
        <v>3206</v>
      </c>
      <c r="D852" s="73" t="s">
        <v>981</v>
      </c>
      <c r="E852" s="73" t="s">
        <v>982</v>
      </c>
      <c r="F852">
        <v>1</v>
      </c>
      <c r="G852" s="73"/>
      <c r="H852" s="73"/>
      <c r="I852" s="73"/>
      <c r="J852" s="73"/>
      <c r="K852">
        <v>2</v>
      </c>
      <c r="L852">
        <v>2</v>
      </c>
      <c r="M852">
        <v>0</v>
      </c>
      <c r="N852">
        <v>2</v>
      </c>
      <c r="O852">
        <v>0</v>
      </c>
      <c r="P852">
        <v>-0.66666666600000002</v>
      </c>
      <c r="Q852">
        <v>0</v>
      </c>
      <c r="R852">
        <v>0</v>
      </c>
      <c r="S852">
        <v>0</v>
      </c>
      <c r="T852">
        <v>0</v>
      </c>
      <c r="U852">
        <v>0</v>
      </c>
      <c r="V852">
        <v>0</v>
      </c>
      <c r="W852">
        <v>0</v>
      </c>
      <c r="X852">
        <v>0</v>
      </c>
      <c r="Y852">
        <v>2</v>
      </c>
      <c r="Z852">
        <v>0</v>
      </c>
      <c r="AA852">
        <v>0</v>
      </c>
      <c r="AB852">
        <v>0</v>
      </c>
      <c r="AC852">
        <v>0</v>
      </c>
      <c r="AD852">
        <v>0</v>
      </c>
      <c r="AE852">
        <v>0</v>
      </c>
      <c r="AF852">
        <v>0</v>
      </c>
      <c r="AG852">
        <v>0</v>
      </c>
    </row>
    <row r="853" spans="1:33">
      <c r="A853" s="73">
        <v>852</v>
      </c>
      <c r="B853" s="73" t="s">
        <v>2850</v>
      </c>
      <c r="C853" s="73" t="s">
        <v>2851</v>
      </c>
      <c r="D853" s="73" t="s">
        <v>981</v>
      </c>
      <c r="E853" s="73" t="s">
        <v>982</v>
      </c>
      <c r="F853">
        <v>1</v>
      </c>
      <c r="G853" s="73"/>
      <c r="H853" s="73"/>
      <c r="I853" s="73"/>
      <c r="J853" s="73"/>
      <c r="K853">
        <v>30</v>
      </c>
      <c r="L853">
        <v>30</v>
      </c>
      <c r="M853">
        <v>0</v>
      </c>
      <c r="N853">
        <v>30</v>
      </c>
      <c r="O853">
        <v>0</v>
      </c>
      <c r="P853">
        <v>-4</v>
      </c>
      <c r="Q853">
        <v>0</v>
      </c>
      <c r="R853">
        <v>0</v>
      </c>
      <c r="S853">
        <v>0</v>
      </c>
      <c r="T853">
        <v>0</v>
      </c>
      <c r="U853">
        <v>0</v>
      </c>
      <c r="V853">
        <v>0</v>
      </c>
      <c r="W853">
        <v>0</v>
      </c>
      <c r="X853">
        <v>0</v>
      </c>
      <c r="Y853">
        <v>30</v>
      </c>
      <c r="Z853">
        <v>0</v>
      </c>
      <c r="AA853">
        <v>0</v>
      </c>
      <c r="AB853">
        <v>0</v>
      </c>
      <c r="AC853">
        <v>0</v>
      </c>
      <c r="AD853">
        <v>0</v>
      </c>
      <c r="AE853">
        <v>0</v>
      </c>
      <c r="AF853">
        <v>0</v>
      </c>
      <c r="AG853">
        <v>0</v>
      </c>
    </row>
    <row r="854" spans="1:33">
      <c r="A854" s="73">
        <v>853</v>
      </c>
      <c r="B854" s="73" t="s">
        <v>2852</v>
      </c>
      <c r="C854" s="73" t="s">
        <v>2853</v>
      </c>
      <c r="D854" s="73" t="s">
        <v>990</v>
      </c>
      <c r="E854" s="73" t="s">
        <v>985</v>
      </c>
      <c r="F854">
        <v>12</v>
      </c>
      <c r="G854" s="73" t="s">
        <v>2854</v>
      </c>
      <c r="H854" s="73" t="s">
        <v>1723</v>
      </c>
      <c r="I854" s="73" t="s">
        <v>1732</v>
      </c>
      <c r="J854" s="73" t="s">
        <v>2855</v>
      </c>
      <c r="K854">
        <v>32</v>
      </c>
      <c r="L854">
        <v>32</v>
      </c>
      <c r="M854">
        <v>0</v>
      </c>
      <c r="N854">
        <v>32</v>
      </c>
      <c r="O854">
        <v>0</v>
      </c>
      <c r="P854">
        <v>1</v>
      </c>
      <c r="Q854">
        <v>0.16666666599999999</v>
      </c>
      <c r="R854">
        <v>3800000</v>
      </c>
      <c r="S854">
        <v>8400000</v>
      </c>
      <c r="T854">
        <v>0</v>
      </c>
      <c r="U854">
        <v>3420000</v>
      </c>
      <c r="V854">
        <v>4200000</v>
      </c>
      <c r="W854">
        <v>0</v>
      </c>
      <c r="X854">
        <v>0</v>
      </c>
      <c r="Y854">
        <v>32</v>
      </c>
      <c r="Z854">
        <v>0</v>
      </c>
      <c r="AA854">
        <v>0</v>
      </c>
      <c r="AB854">
        <v>0</v>
      </c>
      <c r="AC854">
        <v>0</v>
      </c>
      <c r="AD854">
        <v>0</v>
      </c>
      <c r="AE854">
        <v>0</v>
      </c>
      <c r="AF854">
        <v>0</v>
      </c>
      <c r="AG854">
        <v>0</v>
      </c>
    </row>
    <row r="855" spans="1:33">
      <c r="A855" s="73">
        <v>854</v>
      </c>
      <c r="B855" s="73" t="s">
        <v>1396</v>
      </c>
      <c r="C855" s="73" t="s">
        <v>1397</v>
      </c>
      <c r="D855" s="73" t="s">
        <v>990</v>
      </c>
      <c r="E855" s="73" t="s">
        <v>985</v>
      </c>
      <c r="F855">
        <v>6</v>
      </c>
      <c r="G855" s="73" t="s">
        <v>1689</v>
      </c>
      <c r="H855" s="73" t="s">
        <v>1698</v>
      </c>
      <c r="I855" s="73" t="s">
        <v>1732</v>
      </c>
      <c r="J855" s="73" t="s">
        <v>1600</v>
      </c>
      <c r="K855">
        <v>10</v>
      </c>
      <c r="L855">
        <v>10</v>
      </c>
      <c r="M855">
        <v>0</v>
      </c>
      <c r="N855">
        <v>10</v>
      </c>
      <c r="O855">
        <v>6</v>
      </c>
      <c r="P855">
        <v>2</v>
      </c>
      <c r="Q855">
        <v>0.66666666600000002</v>
      </c>
      <c r="R855">
        <v>840000</v>
      </c>
      <c r="S855">
        <v>1200000</v>
      </c>
      <c r="T855">
        <v>672000</v>
      </c>
      <c r="U855">
        <v>760000</v>
      </c>
      <c r="V855">
        <v>920000</v>
      </c>
      <c r="W855">
        <v>0</v>
      </c>
      <c r="X855">
        <v>0</v>
      </c>
      <c r="Y855">
        <v>10</v>
      </c>
      <c r="Z855">
        <v>0</v>
      </c>
      <c r="AA855">
        <v>0</v>
      </c>
      <c r="AB855">
        <v>0</v>
      </c>
      <c r="AC855">
        <v>0</v>
      </c>
      <c r="AD855">
        <v>0</v>
      </c>
      <c r="AE855">
        <v>0</v>
      </c>
      <c r="AF855">
        <v>0</v>
      </c>
      <c r="AG855">
        <v>0</v>
      </c>
    </row>
    <row r="856" spans="1:33">
      <c r="A856" s="73">
        <v>855</v>
      </c>
      <c r="B856" s="73" t="s">
        <v>2856</v>
      </c>
      <c r="C856" s="73" t="s">
        <v>2857</v>
      </c>
      <c r="D856" s="73" t="s">
        <v>990</v>
      </c>
      <c r="E856" s="73" t="s">
        <v>985</v>
      </c>
      <c r="F856">
        <v>6</v>
      </c>
      <c r="G856" s="73" t="s">
        <v>1795</v>
      </c>
      <c r="H856" s="73" t="s">
        <v>1707</v>
      </c>
      <c r="I856" s="73" t="s">
        <v>1732</v>
      </c>
      <c r="J856" s="73" t="s">
        <v>2858</v>
      </c>
      <c r="K856">
        <v>14</v>
      </c>
      <c r="L856">
        <v>12</v>
      </c>
      <c r="M856">
        <v>0</v>
      </c>
      <c r="N856">
        <v>12</v>
      </c>
      <c r="O856">
        <v>0</v>
      </c>
      <c r="P856">
        <v>0</v>
      </c>
      <c r="Q856">
        <v>0</v>
      </c>
      <c r="R856">
        <v>2800000</v>
      </c>
      <c r="S856">
        <v>5000000</v>
      </c>
      <c r="T856">
        <v>0</v>
      </c>
      <c r="U856">
        <v>2520000</v>
      </c>
      <c r="V856">
        <v>3160000</v>
      </c>
      <c r="W856">
        <v>0</v>
      </c>
      <c r="X856">
        <v>0</v>
      </c>
      <c r="Y856">
        <v>12</v>
      </c>
      <c r="Z856">
        <v>0</v>
      </c>
      <c r="AA856">
        <v>0</v>
      </c>
      <c r="AB856">
        <v>0</v>
      </c>
      <c r="AC856">
        <v>2</v>
      </c>
      <c r="AD856">
        <v>0</v>
      </c>
      <c r="AE856">
        <v>0</v>
      </c>
      <c r="AF856">
        <v>0</v>
      </c>
      <c r="AG856">
        <v>0</v>
      </c>
    </row>
    <row r="857" spans="1:33">
      <c r="A857" s="73">
        <v>856</v>
      </c>
      <c r="B857" s="73" t="s">
        <v>2859</v>
      </c>
      <c r="C857" s="73" t="s">
        <v>2860</v>
      </c>
      <c r="D857" s="73" t="s">
        <v>990</v>
      </c>
      <c r="E857" s="73" t="s">
        <v>985</v>
      </c>
      <c r="F857">
        <v>6</v>
      </c>
      <c r="G857" s="73" t="s">
        <v>2346</v>
      </c>
      <c r="H857" s="73" t="s">
        <v>1707</v>
      </c>
      <c r="I857" s="73" t="s">
        <v>1732</v>
      </c>
      <c r="J857" s="73" t="s">
        <v>2861</v>
      </c>
      <c r="K857">
        <v>8</v>
      </c>
      <c r="L857">
        <v>8</v>
      </c>
      <c r="M857">
        <v>0</v>
      </c>
      <c r="N857">
        <v>8</v>
      </c>
      <c r="O857">
        <v>0</v>
      </c>
      <c r="P857">
        <v>0</v>
      </c>
      <c r="Q857">
        <v>0</v>
      </c>
      <c r="R857">
        <v>8000000</v>
      </c>
      <c r="S857">
        <v>10000000</v>
      </c>
      <c r="T857">
        <v>0</v>
      </c>
      <c r="U857">
        <v>7200000</v>
      </c>
      <c r="V857">
        <v>9000000</v>
      </c>
      <c r="W857">
        <v>0</v>
      </c>
      <c r="X857">
        <v>0</v>
      </c>
      <c r="Y857">
        <v>8</v>
      </c>
      <c r="Z857">
        <v>0</v>
      </c>
      <c r="AA857">
        <v>0</v>
      </c>
      <c r="AB857">
        <v>0</v>
      </c>
      <c r="AC857">
        <v>0</v>
      </c>
      <c r="AD857">
        <v>0</v>
      </c>
      <c r="AE857">
        <v>0</v>
      </c>
      <c r="AF857">
        <v>0</v>
      </c>
      <c r="AG857">
        <v>0</v>
      </c>
    </row>
    <row r="858" spans="1:33">
      <c r="A858" s="73">
        <v>857</v>
      </c>
      <c r="B858" s="73" t="s">
        <v>2862</v>
      </c>
      <c r="C858" s="73" t="s">
        <v>2863</v>
      </c>
      <c r="D858" s="73" t="s">
        <v>981</v>
      </c>
      <c r="E858" s="73" t="s">
        <v>982</v>
      </c>
      <c r="F858">
        <v>1</v>
      </c>
      <c r="G858" s="73"/>
      <c r="H858" s="73"/>
      <c r="I858" s="73"/>
      <c r="J858" s="73"/>
      <c r="K858">
        <v>11</v>
      </c>
      <c r="L858">
        <v>9</v>
      </c>
      <c r="M858">
        <v>0</v>
      </c>
      <c r="N858">
        <v>9</v>
      </c>
      <c r="O858">
        <v>0</v>
      </c>
      <c r="P858">
        <v>0</v>
      </c>
      <c r="Q858">
        <v>0</v>
      </c>
      <c r="R858">
        <v>0</v>
      </c>
      <c r="S858">
        <v>0</v>
      </c>
      <c r="T858">
        <v>0</v>
      </c>
      <c r="U858">
        <v>0</v>
      </c>
      <c r="V858">
        <v>0</v>
      </c>
      <c r="W858">
        <v>0</v>
      </c>
      <c r="X858">
        <v>0</v>
      </c>
      <c r="Y858">
        <v>9</v>
      </c>
      <c r="Z858">
        <v>0</v>
      </c>
      <c r="AA858">
        <v>2</v>
      </c>
      <c r="AB858">
        <v>0</v>
      </c>
      <c r="AC858">
        <v>0</v>
      </c>
      <c r="AD858">
        <v>0</v>
      </c>
      <c r="AE858">
        <v>0</v>
      </c>
      <c r="AF858">
        <v>0</v>
      </c>
      <c r="AG858">
        <v>0</v>
      </c>
    </row>
    <row r="859" spans="1:33">
      <c r="A859" s="73">
        <v>858</v>
      </c>
      <c r="B859" s="73" t="s">
        <v>2864</v>
      </c>
      <c r="C859" s="73" t="s">
        <v>2865</v>
      </c>
      <c r="D859" s="73" t="s">
        <v>981</v>
      </c>
      <c r="E859" s="73" t="s">
        <v>982</v>
      </c>
      <c r="F859">
        <v>1</v>
      </c>
      <c r="G859" s="73"/>
      <c r="H859" s="73"/>
      <c r="I859" s="73"/>
      <c r="J859" s="73"/>
      <c r="K859">
        <v>1</v>
      </c>
      <c r="L859">
        <v>0</v>
      </c>
      <c r="M859">
        <v>0</v>
      </c>
      <c r="N859">
        <v>0</v>
      </c>
      <c r="O859">
        <v>0</v>
      </c>
      <c r="P859">
        <v>0</v>
      </c>
      <c r="Q859">
        <v>0</v>
      </c>
      <c r="R859">
        <v>0</v>
      </c>
      <c r="S859">
        <v>0</v>
      </c>
      <c r="T859">
        <v>0</v>
      </c>
      <c r="U859">
        <v>0</v>
      </c>
      <c r="V859">
        <v>0</v>
      </c>
      <c r="W859">
        <v>0</v>
      </c>
      <c r="X859">
        <v>0</v>
      </c>
      <c r="Y859">
        <v>0</v>
      </c>
      <c r="Z859">
        <v>0</v>
      </c>
      <c r="AA859">
        <v>1</v>
      </c>
      <c r="AB859">
        <v>0</v>
      </c>
      <c r="AC859">
        <v>0</v>
      </c>
      <c r="AD859">
        <v>0</v>
      </c>
      <c r="AE859">
        <v>0</v>
      </c>
      <c r="AF859">
        <v>0</v>
      </c>
      <c r="AG859">
        <v>0</v>
      </c>
    </row>
    <row r="860" spans="1:33">
      <c r="A860" s="73">
        <v>859</v>
      </c>
      <c r="B860" s="73" t="s">
        <v>2866</v>
      </c>
      <c r="C860" s="73" t="s">
        <v>2867</v>
      </c>
      <c r="D860" s="73" t="s">
        <v>981</v>
      </c>
      <c r="E860" s="73" t="s">
        <v>982</v>
      </c>
      <c r="F860">
        <v>1</v>
      </c>
      <c r="G860" s="73"/>
      <c r="H860" s="73"/>
      <c r="I860" s="73"/>
      <c r="J860" s="73"/>
      <c r="K860">
        <v>2</v>
      </c>
      <c r="L860">
        <v>0</v>
      </c>
      <c r="M860">
        <v>0</v>
      </c>
      <c r="N860">
        <v>0</v>
      </c>
      <c r="O860">
        <v>0</v>
      </c>
      <c r="P860">
        <v>0</v>
      </c>
      <c r="Q860">
        <v>0</v>
      </c>
      <c r="R860">
        <v>0</v>
      </c>
      <c r="S860">
        <v>0</v>
      </c>
      <c r="T860">
        <v>0</v>
      </c>
      <c r="U860">
        <v>0</v>
      </c>
      <c r="V860">
        <v>0</v>
      </c>
      <c r="W860">
        <v>0</v>
      </c>
      <c r="X860">
        <v>0</v>
      </c>
      <c r="Y860">
        <v>0</v>
      </c>
      <c r="Z860">
        <v>0</v>
      </c>
      <c r="AA860">
        <v>2</v>
      </c>
      <c r="AB860">
        <v>0</v>
      </c>
      <c r="AC860">
        <v>0</v>
      </c>
      <c r="AD860">
        <v>0</v>
      </c>
      <c r="AE860">
        <v>0</v>
      </c>
      <c r="AF860">
        <v>0</v>
      </c>
      <c r="AG860">
        <v>0</v>
      </c>
    </row>
    <row r="861" spans="1:33">
      <c r="A861" s="73">
        <v>860</v>
      </c>
      <c r="B861" s="73" t="s">
        <v>2868</v>
      </c>
      <c r="C861" s="73" t="s">
        <v>2869</v>
      </c>
      <c r="D861" s="73" t="s">
        <v>981</v>
      </c>
      <c r="E861" s="73" t="s">
        <v>982</v>
      </c>
      <c r="F861">
        <v>1</v>
      </c>
      <c r="G861" s="73"/>
      <c r="H861" s="73"/>
      <c r="I861" s="73"/>
      <c r="J861" s="73"/>
      <c r="K861">
        <v>1</v>
      </c>
      <c r="L861">
        <v>0</v>
      </c>
      <c r="M861">
        <v>0</v>
      </c>
      <c r="N861">
        <v>0</v>
      </c>
      <c r="O861">
        <v>0</v>
      </c>
      <c r="P861">
        <v>0</v>
      </c>
      <c r="Q861">
        <v>0</v>
      </c>
      <c r="R861">
        <v>0</v>
      </c>
      <c r="S861">
        <v>0</v>
      </c>
      <c r="T861">
        <v>0</v>
      </c>
      <c r="U861">
        <v>0</v>
      </c>
      <c r="V861">
        <v>0</v>
      </c>
      <c r="W861">
        <v>0</v>
      </c>
      <c r="X861">
        <v>0</v>
      </c>
      <c r="Y861">
        <v>0</v>
      </c>
      <c r="Z861">
        <v>0</v>
      </c>
      <c r="AA861">
        <v>1</v>
      </c>
      <c r="AB861">
        <v>0</v>
      </c>
      <c r="AC861">
        <v>0</v>
      </c>
      <c r="AD861">
        <v>0</v>
      </c>
      <c r="AE861">
        <v>0</v>
      </c>
      <c r="AF861">
        <v>0</v>
      </c>
      <c r="AG861">
        <v>0</v>
      </c>
    </row>
    <row r="862" spans="1:33">
      <c r="A862" s="73">
        <v>861</v>
      </c>
      <c r="B862" s="73" t="s">
        <v>2870</v>
      </c>
      <c r="C862" s="73" t="s">
        <v>2871</v>
      </c>
      <c r="D862" s="73" t="s">
        <v>981</v>
      </c>
      <c r="E862" s="73" t="s">
        <v>982</v>
      </c>
      <c r="F862">
        <v>1</v>
      </c>
      <c r="G862" s="73"/>
      <c r="H862" s="73"/>
      <c r="I862" s="73"/>
      <c r="J862" s="73"/>
      <c r="K862">
        <v>1</v>
      </c>
      <c r="L862">
        <v>0</v>
      </c>
      <c r="M862">
        <v>0</v>
      </c>
      <c r="N862">
        <v>0</v>
      </c>
      <c r="O862">
        <v>0</v>
      </c>
      <c r="P862">
        <v>0</v>
      </c>
      <c r="Q862">
        <v>0</v>
      </c>
      <c r="R862">
        <v>0</v>
      </c>
      <c r="S862">
        <v>0</v>
      </c>
      <c r="T862">
        <v>0</v>
      </c>
      <c r="U862">
        <v>0</v>
      </c>
      <c r="V862">
        <v>0</v>
      </c>
      <c r="W862">
        <v>0</v>
      </c>
      <c r="X862">
        <v>0</v>
      </c>
      <c r="Y862">
        <v>0</v>
      </c>
      <c r="Z862">
        <v>0</v>
      </c>
      <c r="AA862">
        <v>1</v>
      </c>
      <c r="AB862">
        <v>0</v>
      </c>
      <c r="AC862">
        <v>0</v>
      </c>
      <c r="AD862">
        <v>0</v>
      </c>
      <c r="AE862">
        <v>0</v>
      </c>
      <c r="AF862">
        <v>0</v>
      </c>
      <c r="AG862">
        <v>0</v>
      </c>
    </row>
    <row r="863" spans="1:33">
      <c r="A863" s="73">
        <v>862</v>
      </c>
      <c r="B863" s="73" t="s">
        <v>2872</v>
      </c>
      <c r="C863" s="73" t="s">
        <v>2873</v>
      </c>
      <c r="D863" s="73" t="s">
        <v>981</v>
      </c>
      <c r="E863" s="73" t="s">
        <v>982</v>
      </c>
      <c r="F863">
        <v>1</v>
      </c>
      <c r="G863" s="73"/>
      <c r="H863" s="73"/>
      <c r="I863" s="73"/>
      <c r="J863" s="73" t="s">
        <v>1056</v>
      </c>
      <c r="K863">
        <v>4560</v>
      </c>
      <c r="L863">
        <v>4560</v>
      </c>
      <c r="M863">
        <v>0</v>
      </c>
      <c r="N863">
        <v>4560</v>
      </c>
      <c r="O863">
        <v>200</v>
      </c>
      <c r="P863">
        <v>126.666666666</v>
      </c>
      <c r="Q863">
        <v>36.666666665999998</v>
      </c>
      <c r="R863">
        <v>0</v>
      </c>
      <c r="S863">
        <v>0</v>
      </c>
      <c r="T863">
        <v>0</v>
      </c>
      <c r="U863">
        <v>0</v>
      </c>
      <c r="V863">
        <v>0</v>
      </c>
      <c r="W863">
        <v>0</v>
      </c>
      <c r="X863">
        <v>0</v>
      </c>
      <c r="Y863">
        <v>4560</v>
      </c>
      <c r="Z863">
        <v>0</v>
      </c>
      <c r="AA863">
        <v>0</v>
      </c>
      <c r="AB863">
        <v>0</v>
      </c>
      <c r="AC863">
        <v>0</v>
      </c>
      <c r="AD863">
        <v>0</v>
      </c>
      <c r="AE863">
        <v>0</v>
      </c>
      <c r="AF863">
        <v>0</v>
      </c>
      <c r="AG863">
        <v>0</v>
      </c>
    </row>
    <row r="864" spans="1:33">
      <c r="A864" s="73">
        <v>863</v>
      </c>
      <c r="B864" s="73" t="s">
        <v>1398</v>
      </c>
      <c r="C864" s="73" t="s">
        <v>1399</v>
      </c>
      <c r="D864" s="73" t="s">
        <v>981</v>
      </c>
      <c r="E864" s="73" t="s">
        <v>985</v>
      </c>
      <c r="F864">
        <v>1</v>
      </c>
      <c r="G864" s="73"/>
      <c r="H864" s="73"/>
      <c r="I864" s="73"/>
      <c r="J864" s="73"/>
      <c r="K864">
        <v>720</v>
      </c>
      <c r="L864">
        <v>720</v>
      </c>
      <c r="M864">
        <v>0</v>
      </c>
      <c r="N864">
        <v>720</v>
      </c>
      <c r="O864">
        <v>450</v>
      </c>
      <c r="P864">
        <v>173.33333333300001</v>
      </c>
      <c r="Q864">
        <v>105</v>
      </c>
      <c r="R864">
        <v>650</v>
      </c>
      <c r="S864">
        <v>0</v>
      </c>
      <c r="T864">
        <v>0</v>
      </c>
      <c r="U864">
        <v>0</v>
      </c>
      <c r="V864">
        <v>0</v>
      </c>
      <c r="W864">
        <v>0</v>
      </c>
      <c r="X864">
        <v>0</v>
      </c>
      <c r="Y864">
        <v>720</v>
      </c>
      <c r="Z864">
        <v>0</v>
      </c>
      <c r="AA864">
        <v>0</v>
      </c>
      <c r="AB864">
        <v>0</v>
      </c>
      <c r="AC864">
        <v>0</v>
      </c>
      <c r="AD864">
        <v>0</v>
      </c>
      <c r="AE864">
        <v>0</v>
      </c>
      <c r="AF864">
        <v>0</v>
      </c>
      <c r="AG864">
        <v>0</v>
      </c>
    </row>
    <row r="865" spans="1:33">
      <c r="A865" s="73">
        <v>864</v>
      </c>
      <c r="B865" s="73" t="s">
        <v>2874</v>
      </c>
      <c r="C865" s="73" t="s">
        <v>2875</v>
      </c>
      <c r="D865" s="73" t="s">
        <v>981</v>
      </c>
      <c r="E865" s="73" t="s">
        <v>985</v>
      </c>
      <c r="F865">
        <v>1</v>
      </c>
      <c r="G865" s="73"/>
      <c r="H865" s="73"/>
      <c r="I865" s="73"/>
      <c r="J865" s="73"/>
      <c r="K865">
        <v>450</v>
      </c>
      <c r="L865">
        <v>450</v>
      </c>
      <c r="M865">
        <v>0</v>
      </c>
      <c r="N865">
        <v>450</v>
      </c>
      <c r="O865">
        <v>400</v>
      </c>
      <c r="P865">
        <v>850</v>
      </c>
      <c r="Q865">
        <v>212.5</v>
      </c>
      <c r="R865">
        <v>0</v>
      </c>
      <c r="S865">
        <v>0</v>
      </c>
      <c r="T865">
        <v>0</v>
      </c>
      <c r="U865">
        <v>0</v>
      </c>
      <c r="V865">
        <v>0</v>
      </c>
      <c r="W865">
        <v>0</v>
      </c>
      <c r="X865">
        <v>0</v>
      </c>
      <c r="Y865">
        <v>450</v>
      </c>
      <c r="Z865">
        <v>0</v>
      </c>
      <c r="AA865">
        <v>0</v>
      </c>
      <c r="AB865">
        <v>0</v>
      </c>
      <c r="AC865">
        <v>0</v>
      </c>
      <c r="AD865">
        <v>0</v>
      </c>
      <c r="AE865">
        <v>0</v>
      </c>
      <c r="AF865">
        <v>0</v>
      </c>
      <c r="AG865">
        <v>0</v>
      </c>
    </row>
    <row r="866" spans="1:33">
      <c r="A866" s="73">
        <v>865</v>
      </c>
      <c r="B866" s="73" t="s">
        <v>1400</v>
      </c>
      <c r="C866" s="73" t="s">
        <v>1401</v>
      </c>
      <c r="D866" s="73" t="s">
        <v>981</v>
      </c>
      <c r="E866" s="73" t="s">
        <v>982</v>
      </c>
      <c r="F866">
        <v>1</v>
      </c>
      <c r="G866" s="73"/>
      <c r="H866" s="73"/>
      <c r="I866" s="73"/>
      <c r="J866" s="73"/>
      <c r="K866">
        <v>482</v>
      </c>
      <c r="L866">
        <v>449</v>
      </c>
      <c r="M866">
        <v>0</v>
      </c>
      <c r="N866">
        <v>449</v>
      </c>
      <c r="O866">
        <v>-10</v>
      </c>
      <c r="P866">
        <v>-26.666666666000001</v>
      </c>
      <c r="Q866">
        <v>0</v>
      </c>
      <c r="R866">
        <v>16000</v>
      </c>
      <c r="S866">
        <v>0</v>
      </c>
      <c r="T866">
        <v>0</v>
      </c>
      <c r="U866">
        <v>0</v>
      </c>
      <c r="V866">
        <v>0</v>
      </c>
      <c r="W866">
        <v>0</v>
      </c>
      <c r="X866">
        <v>0</v>
      </c>
      <c r="Y866">
        <v>449</v>
      </c>
      <c r="Z866">
        <v>0</v>
      </c>
      <c r="AA866">
        <v>0</v>
      </c>
      <c r="AB866">
        <v>0</v>
      </c>
      <c r="AC866">
        <v>0</v>
      </c>
      <c r="AD866">
        <v>0</v>
      </c>
      <c r="AE866">
        <v>0</v>
      </c>
      <c r="AF866">
        <v>33</v>
      </c>
      <c r="AG866">
        <v>0</v>
      </c>
    </row>
    <row r="867" spans="1:33">
      <c r="A867" s="73">
        <v>866</v>
      </c>
      <c r="B867" s="73" t="s">
        <v>2876</v>
      </c>
      <c r="C867" s="73" t="s">
        <v>2877</v>
      </c>
      <c r="D867" s="73" t="s">
        <v>981</v>
      </c>
      <c r="E867" s="73" t="s">
        <v>982</v>
      </c>
      <c r="F867">
        <v>1</v>
      </c>
      <c r="G867" s="73"/>
      <c r="H867" s="73"/>
      <c r="I867" s="73"/>
      <c r="J867" s="73"/>
      <c r="K867">
        <v>8</v>
      </c>
      <c r="L867">
        <v>0</v>
      </c>
      <c r="M867">
        <v>0</v>
      </c>
      <c r="N867">
        <v>0</v>
      </c>
      <c r="O867">
        <v>0</v>
      </c>
      <c r="P867">
        <v>0</v>
      </c>
      <c r="Q867">
        <v>0</v>
      </c>
      <c r="R867">
        <v>0</v>
      </c>
      <c r="S867">
        <v>0</v>
      </c>
      <c r="T867">
        <v>0</v>
      </c>
      <c r="U867">
        <v>0</v>
      </c>
      <c r="V867">
        <v>0</v>
      </c>
      <c r="W867">
        <v>0</v>
      </c>
      <c r="X867">
        <v>0</v>
      </c>
      <c r="Y867">
        <v>0</v>
      </c>
      <c r="Z867">
        <v>0</v>
      </c>
      <c r="AA867">
        <v>8</v>
      </c>
      <c r="AB867">
        <v>0</v>
      </c>
      <c r="AC867">
        <v>0</v>
      </c>
      <c r="AD867">
        <v>0</v>
      </c>
      <c r="AE867">
        <v>0</v>
      </c>
      <c r="AF867">
        <v>0</v>
      </c>
      <c r="AG867">
        <v>0</v>
      </c>
    </row>
    <row r="868" spans="1:33">
      <c r="A868" s="73">
        <v>867</v>
      </c>
      <c r="B868" s="73" t="s">
        <v>2878</v>
      </c>
      <c r="C868" s="73" t="s">
        <v>2879</v>
      </c>
      <c r="D868" s="73" t="s">
        <v>981</v>
      </c>
      <c r="E868" s="73" t="s">
        <v>982</v>
      </c>
      <c r="F868">
        <v>1</v>
      </c>
      <c r="G868" s="73"/>
      <c r="H868" s="73"/>
      <c r="I868" s="73"/>
      <c r="J868" s="73"/>
      <c r="K868">
        <v>2</v>
      </c>
      <c r="L868">
        <v>0</v>
      </c>
      <c r="M868">
        <v>0</v>
      </c>
      <c r="N868">
        <v>0</v>
      </c>
      <c r="O868">
        <v>0</v>
      </c>
      <c r="P868">
        <v>0</v>
      </c>
      <c r="Q868">
        <v>0</v>
      </c>
      <c r="R868">
        <v>0</v>
      </c>
      <c r="S868">
        <v>0</v>
      </c>
      <c r="T868">
        <v>0</v>
      </c>
      <c r="U868">
        <v>0</v>
      </c>
      <c r="V868">
        <v>0</v>
      </c>
      <c r="W868">
        <v>0</v>
      </c>
      <c r="X868">
        <v>0</v>
      </c>
      <c r="Y868">
        <v>0</v>
      </c>
      <c r="Z868">
        <v>0</v>
      </c>
      <c r="AA868">
        <v>2</v>
      </c>
      <c r="AB868">
        <v>0</v>
      </c>
      <c r="AC868">
        <v>0</v>
      </c>
      <c r="AD868">
        <v>0</v>
      </c>
      <c r="AE868">
        <v>0</v>
      </c>
      <c r="AF868">
        <v>0</v>
      </c>
      <c r="AG868">
        <v>0</v>
      </c>
    </row>
    <row r="869" spans="1:33">
      <c r="A869" s="73">
        <v>868</v>
      </c>
      <c r="B869" s="73" t="s">
        <v>2880</v>
      </c>
      <c r="C869" s="73" t="s">
        <v>2881</v>
      </c>
      <c r="D869" s="73" t="s">
        <v>981</v>
      </c>
      <c r="E869" s="73" t="s">
        <v>982</v>
      </c>
      <c r="F869">
        <v>1</v>
      </c>
      <c r="G869" s="73"/>
      <c r="H869" s="73"/>
      <c r="I869" s="73"/>
      <c r="J869" s="73"/>
      <c r="K869">
        <v>2</v>
      </c>
      <c r="L869">
        <v>0</v>
      </c>
      <c r="M869">
        <v>0</v>
      </c>
      <c r="N869">
        <v>0</v>
      </c>
      <c r="O869">
        <v>0</v>
      </c>
      <c r="P869">
        <v>0</v>
      </c>
      <c r="Q869">
        <v>0</v>
      </c>
      <c r="R869">
        <v>0</v>
      </c>
      <c r="S869">
        <v>0</v>
      </c>
      <c r="T869">
        <v>0</v>
      </c>
      <c r="U869">
        <v>0</v>
      </c>
      <c r="V869">
        <v>0</v>
      </c>
      <c r="W869">
        <v>0</v>
      </c>
      <c r="X869">
        <v>0</v>
      </c>
      <c r="Y869">
        <v>0</v>
      </c>
      <c r="Z869">
        <v>0</v>
      </c>
      <c r="AA869">
        <v>2</v>
      </c>
      <c r="AB869">
        <v>0</v>
      </c>
      <c r="AC869">
        <v>0</v>
      </c>
      <c r="AD869">
        <v>0</v>
      </c>
      <c r="AE869">
        <v>0</v>
      </c>
      <c r="AF869">
        <v>0</v>
      </c>
      <c r="AG869">
        <v>0</v>
      </c>
    </row>
    <row r="870" spans="1:33">
      <c r="A870" s="73">
        <v>869</v>
      </c>
      <c r="B870" s="73" t="s">
        <v>2882</v>
      </c>
      <c r="C870" s="73" t="s">
        <v>2883</v>
      </c>
      <c r="D870" s="73" t="s">
        <v>981</v>
      </c>
      <c r="E870" s="73" t="s">
        <v>982</v>
      </c>
      <c r="F870">
        <v>1</v>
      </c>
      <c r="G870" s="73"/>
      <c r="H870" s="73"/>
      <c r="I870" s="73"/>
      <c r="J870" s="73"/>
      <c r="K870">
        <v>1</v>
      </c>
      <c r="L870">
        <v>0</v>
      </c>
      <c r="M870">
        <v>0</v>
      </c>
      <c r="N870">
        <v>0</v>
      </c>
      <c r="O870">
        <v>0</v>
      </c>
      <c r="P870">
        <v>0</v>
      </c>
      <c r="Q870">
        <v>0</v>
      </c>
      <c r="R870">
        <v>0</v>
      </c>
      <c r="S870">
        <v>0</v>
      </c>
      <c r="T870">
        <v>0</v>
      </c>
      <c r="U870">
        <v>0</v>
      </c>
      <c r="V870">
        <v>0</v>
      </c>
      <c r="W870">
        <v>0</v>
      </c>
      <c r="X870">
        <v>0</v>
      </c>
      <c r="Y870">
        <v>0</v>
      </c>
      <c r="Z870">
        <v>0</v>
      </c>
      <c r="AA870">
        <v>1</v>
      </c>
      <c r="AB870">
        <v>0</v>
      </c>
      <c r="AC870">
        <v>0</v>
      </c>
      <c r="AD870">
        <v>0</v>
      </c>
      <c r="AE870">
        <v>0</v>
      </c>
      <c r="AF870">
        <v>0</v>
      </c>
      <c r="AG870">
        <v>0</v>
      </c>
    </row>
    <row r="871" spans="1:33">
      <c r="A871" s="73">
        <v>870</v>
      </c>
      <c r="B871" s="73" t="s">
        <v>2884</v>
      </c>
      <c r="C871" s="73" t="s">
        <v>2885</v>
      </c>
      <c r="D871" s="73" t="s">
        <v>981</v>
      </c>
      <c r="E871" s="73" t="s">
        <v>982</v>
      </c>
      <c r="F871">
        <v>1</v>
      </c>
      <c r="G871" s="73"/>
      <c r="H871" s="73"/>
      <c r="I871" s="73"/>
      <c r="J871" s="73"/>
      <c r="K871">
        <v>3</v>
      </c>
      <c r="L871">
        <v>0</v>
      </c>
      <c r="M871">
        <v>0</v>
      </c>
      <c r="N871">
        <v>0</v>
      </c>
      <c r="O871">
        <v>0</v>
      </c>
      <c r="P871">
        <v>0</v>
      </c>
      <c r="Q871">
        <v>0</v>
      </c>
      <c r="R871">
        <v>0</v>
      </c>
      <c r="S871">
        <v>0</v>
      </c>
      <c r="T871">
        <v>0</v>
      </c>
      <c r="U871">
        <v>0</v>
      </c>
      <c r="V871">
        <v>0</v>
      </c>
      <c r="W871">
        <v>0</v>
      </c>
      <c r="X871">
        <v>0</v>
      </c>
      <c r="Y871">
        <v>0</v>
      </c>
      <c r="Z871">
        <v>0</v>
      </c>
      <c r="AA871">
        <v>3</v>
      </c>
      <c r="AB871">
        <v>0</v>
      </c>
      <c r="AC871">
        <v>0</v>
      </c>
      <c r="AD871">
        <v>0</v>
      </c>
      <c r="AE871">
        <v>0</v>
      </c>
      <c r="AF871">
        <v>0</v>
      </c>
      <c r="AG871">
        <v>0</v>
      </c>
    </row>
    <row r="872" spans="1:33">
      <c r="A872" s="73">
        <v>871</v>
      </c>
      <c r="B872" s="73" t="s">
        <v>2886</v>
      </c>
      <c r="C872" s="73" t="s">
        <v>2887</v>
      </c>
      <c r="D872" s="73" t="s">
        <v>981</v>
      </c>
      <c r="E872" s="73" t="s">
        <v>982</v>
      </c>
      <c r="F872">
        <v>1</v>
      </c>
      <c r="G872" s="73"/>
      <c r="H872" s="73"/>
      <c r="I872" s="73"/>
      <c r="J872" s="73"/>
      <c r="K872">
        <v>8800</v>
      </c>
      <c r="L872">
        <v>0</v>
      </c>
      <c r="M872">
        <v>0</v>
      </c>
      <c r="N872">
        <v>0</v>
      </c>
      <c r="O872">
        <v>0</v>
      </c>
      <c r="P872">
        <v>0</v>
      </c>
      <c r="Q872">
        <v>100</v>
      </c>
      <c r="R872">
        <v>8</v>
      </c>
      <c r="S872">
        <v>0</v>
      </c>
      <c r="T872">
        <v>0</v>
      </c>
      <c r="U872">
        <v>0</v>
      </c>
      <c r="V872">
        <v>0</v>
      </c>
      <c r="W872">
        <v>0</v>
      </c>
      <c r="X872">
        <v>0</v>
      </c>
      <c r="Y872">
        <v>0</v>
      </c>
      <c r="Z872">
        <v>8800</v>
      </c>
      <c r="AA872">
        <v>0</v>
      </c>
      <c r="AB872">
        <v>0</v>
      </c>
      <c r="AC872">
        <v>0</v>
      </c>
      <c r="AD872">
        <v>0</v>
      </c>
      <c r="AE872">
        <v>0</v>
      </c>
      <c r="AF872">
        <v>0</v>
      </c>
      <c r="AG872">
        <v>0</v>
      </c>
    </row>
    <row r="873" spans="1:33">
      <c r="A873" s="73">
        <v>872</v>
      </c>
      <c r="B873" s="73" t="s">
        <v>2888</v>
      </c>
      <c r="C873" s="73" t="s">
        <v>2889</v>
      </c>
      <c r="D873" s="73" t="s">
        <v>981</v>
      </c>
      <c r="E873" s="73" t="s">
        <v>982</v>
      </c>
      <c r="F873">
        <v>1</v>
      </c>
      <c r="G873" s="73"/>
      <c r="H873" s="73"/>
      <c r="I873" s="73"/>
      <c r="J873" s="73"/>
      <c r="K873">
        <v>2</v>
      </c>
      <c r="L873">
        <v>2</v>
      </c>
      <c r="M873">
        <v>0</v>
      </c>
      <c r="N873">
        <v>2</v>
      </c>
      <c r="O873">
        <v>0</v>
      </c>
      <c r="P873">
        <v>0</v>
      </c>
      <c r="Q873">
        <v>0</v>
      </c>
      <c r="R873">
        <v>0</v>
      </c>
      <c r="S873">
        <v>0</v>
      </c>
      <c r="T873">
        <v>0</v>
      </c>
      <c r="U873">
        <v>0</v>
      </c>
      <c r="V873">
        <v>0</v>
      </c>
      <c r="W873">
        <v>0</v>
      </c>
      <c r="X873">
        <v>0</v>
      </c>
      <c r="Y873">
        <v>2</v>
      </c>
      <c r="Z873">
        <v>0</v>
      </c>
      <c r="AA873">
        <v>0</v>
      </c>
      <c r="AB873">
        <v>0</v>
      </c>
      <c r="AC873">
        <v>0</v>
      </c>
      <c r="AD873">
        <v>0</v>
      </c>
      <c r="AE873">
        <v>0</v>
      </c>
      <c r="AF873">
        <v>0</v>
      </c>
      <c r="AG873">
        <v>0</v>
      </c>
    </row>
  </sheetData>
  <phoneticPr fontId="10" type="noConversion"/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DF6986-0D97-4FA7-B6AE-4AF633ECCD82}">
  <sheetPr codeName="Sheet3"/>
  <dimension ref="A1"/>
  <sheetViews>
    <sheetView workbookViewId="0">
      <selection activeCell="O33" sqref="A33:O33"/>
    </sheetView>
  </sheetViews>
  <sheetFormatPr defaultRowHeight="16.5"/>
  <sheetData/>
  <phoneticPr fontId="10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8608ED-37D2-48CD-B904-0D0E9F5AFD61}">
  <sheetPr codeName="Sheet4"/>
  <dimension ref="A1"/>
  <sheetViews>
    <sheetView workbookViewId="0"/>
  </sheetViews>
  <sheetFormatPr defaultRowHeight="16.5"/>
  <sheetData/>
  <phoneticPr fontId="10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7 6 d 9 5 6 b 3 - 7 a 1 f - 4 8 5 4 - b 3 0 3 - 9 1 8 4 1 1 d 9 0 4 f 7 "   x m l n s = " h t t p : / / s c h e m a s . m i c r o s o f t . c o m / D a t a M a s h u p " > A A A A A D g F A A B Q S w M E F A A C A A g A w F V O X C E 2 y m W l A A A A 9 w A A A B I A H A B D b 2 5 m a W c v U G F j a 2 F n Z S 5 4 b W w g o h g A K K A U A A A A A A A A A A A A A A A A A A A A A A A A A A A A h Y 8 x D o I w G I W v Q r r T F g i J I T 9 l c F Q S o 4 l x b W q F B m g N L Z a 7 O X g k r y B G U T f H 9 7 1 v e O 9 + v U E x d m 1 w k b 1 V R u c o w h Q F U g t z V L r K 0 e B O 4 Q I V D D Z c N L y S w S R r m 4 3 2 m K P a u X N G i P c e + w S b v i I x p R E 5 l O u d q G X H 0 U d W / + V Q a e u 4 F h I x 2 L / G s B h H K c U R T R N M g c w U S q W / R j w N f r Y / E J Z D 6 4 Z e s s a E q y 2 Q O Q J 5 n 2 A P U E s D B B Q A A g A I A M B V T l w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A V U 5 c + 4 w A 2 j E C A A C F A w A A E w A c A E Z v c m 1 1 b G F z L 1 N l Y 3 R p b 2 4 x L m 0 g o h g A K K A U A A A A A A A A A A A A A A A A A A A A A A A A A A A A b Z L f a 9 p Q F M f f B f + H Q 5 4 i h L R 2 v 2 B l L 6 1 1 L 2 P C 7 H C g P q R 6 N 0 P T B H J v q S C C b L Z I 6 1 j L K j q I Y q G b b d c H E c v y 4 F / k P f 4 P u 9 d Y 0 c 2 8 J C f 3 n v P 5 n u 8 5 l O S Y 6 d i Q D N 7 R z X A o H K I F w y V 5 i D l H t u U Y e Q q v w C I s H A L x r K 1 B V I f J t y H / e o n t F v C 7 G / 6 9 C 5 N 6 H d s j E d 3 y q 3 Z w M + k c u j k i c u O O l S e u H j c t Q l V l + 2 X m P S U u z b x O J G K Z O U O J a B I 9 Q 2 z o s 4 r 8 7 h j b Q 1 A 2 1 h X 0 R v z K A z z z s H M x a b T 4 6 S W M B 1 9 4 r x 6 k i f q M C N 1 v j Q N J 3 T X 2 L K I n i S U 6 e + c c U T X Q o w E x c g X Y J U W m J 5 n h M p o y W U F N y 6 y s N g V F l q Q 8 E V J + N L D z E z v n 4 3 4 F 9 K J F i 4 B t f y X 8 g z x c A V 8 U N 5 O Q 3 i k y Y l P h e l Z k K N O 6 y y 4 8 1 Q F r L e w 2 g H / u Y s + D s d / H 6 4 q I h v z X C P s 3 W B N + d B u 8 e w 8 q P n h 4 N h 8 E e l V h V u R x E i 4 T 8 5 z L E q G 6 K F i D U k m J G Y z A g Z M 3 P 5 o k r 2 i Q c O X Q Y o T m i J 0 3 7 U / l 8 p K 2 Z z o I N 4 Q t E j W D R x 7 p 0 X H f m x 5 3 f W x d C 9 V B 2 h u B o E z u w b Z j i 9 6 Z k B R o K 6 2 X 0 7 N / 2 U X K c 0 H 5 4 8 / K Y r s K 2 L z A 4 w p M T h 4 m j V t + 7 2 P V m y 5 F c z i n p L Z E 2 Z 1 i j l h 6 y n H 3 9 x x n X / 2 P r A F z D 8 l S R y / 0 p b K A j R o 2 z + W X g o P f w A c 1 7 P l y / S a n v i J X X z h m i A V Y 0 W j c d C l L F g i R H a a 2 Z H f y c j Y c M u 1 / b 4 R D m 3 8 B U E s B A i 0 A F A A C A A g A w F V O X C E 2 y m W l A A A A 9 w A A A B I A A A A A A A A A A A A A A A A A A A A A A E N v b m Z p Z y 9 Q Y W N r Y W d l L n h t b F B L A Q I t A B Q A A g A I A M B V T l w P y u m r p A A A A O k A A A A T A A A A A A A A A A A A A A A A A P E A A A B b Q 2 9 u d G V u d F 9 U e X B l c 1 0 u e G 1 s U E s B A i 0 A F A A C A A g A w F V O X P u M A N o x A g A A h Q M A A B M A A A A A A A A A A A A A A A A A 4 g E A A E Z v c m 1 1 b G F z L 1 N l Y 3 R p b 2 4 x L m 1 Q S w U G A A A A A A M A A w D C A A A A Y A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f i A A A A A A A A B c I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R v d 2 5 s b 2 F k c z w v S X R l b V B h d G g + P C 9 J d G V t T G 9 j Y X R p b 2 4 + P F N 0 Y W J s Z U V u d H J p Z X M + P E V u d H J 5 I F R 5 c G U 9 I k Z p b G x l Z E N v b X B s Z X R l U m V z d W x 0 V G 9 X b 3 J r c 2 h l Z X Q i I F Z h b H V l P S J s M S I g L z 4 8 R W 5 0 c n k g V H l w Z T 0 i R m l s b E V u Y W J s Z W Q i I F Z h b H V l P S J s M S I g L z 4 8 R W 5 0 c n k g V H l w Z T 0 i S X N Q c m l 2 Y X R l I i B W Y W x 1 Z T 0 i b D A i I C 8 + P E V u d H J 5 I F R 5 c G U 9 I k Z p b G x U b 0 R h d G F N b 2 R l b E V u Y W J s Z W Q i I F Z h b H V l P S J s M C I g L z 4 8 R W 5 0 c n k g V H l w Z T 0 i R m l s b E 9 i a m V j d F R 5 c G U i I F Z h b H V l P S J z V G F i b G U i I C 8 + P E V u d H J 5 I F R 5 c G U 9 I k Z p b G x U Y X J n Z X Q i I F Z h b H V l P S J z R G 9 3 b m x v Y W R z I i A v P j x F b n R y e S B U e X B l P S J R d W V y e U l E I i B W Y W x 1 Z T 0 i c z l k N m E 1 Y W Q 4 L T A 0 Y T M t N D U x Y y 1 i O T Z l L T c 1 Y j Z k N 2 I 2 Z m M 1 O C I g L z 4 8 R W 5 0 c n k g V H l w Z T 0 i T m F 2 a W d h d G l v b l N 0 Z X B O Y W 1 l I i B W Y W x 1 Z T 0 i c + 2 D k O y D i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j Y t M D I t M T R U M D E 6 N D Y 6 M D A u M T U x N j U 4 N V o i I C 8 + P E V u d H J 5 I F R 5 c G U 9 I k Z p b G x F c n J v c k N v d W 5 0 I i B W Y W x 1 Z T 0 i b D A i I C 8 + P E V u d H J 5 I F R 5 c G U 9 I k Z p b G x D b 2 x 1 b W 5 U e X B l c y I g V m F s d W U 9 I n N C U V l H Q m d Z R k J n W U d C Z 1 V G Q l F V R k J R V U Z C U V V G Q l F V R k J R V U Z C U V V G Q l F V R i I g L z 4 8 R W 5 0 c n k g V H l w Z T 0 i R m l s b E V y c m 9 y Q 2 9 k Z S I g V m F s d W U 9 I n N V b m t u b 3 d u I i A v P j x F b n R y e S B U e X B l P S J G a W x s Q 2 9 s d W 1 u T m F t Z X M i I F Z h b H V l P S J z W y Z x d W 9 0 O 0 N v b H V t b j E m c X V v d D s s J n F 1 b 3 Q 7 7 Z K I 6 7 K I J n F 1 b 3 Q 7 L C Z x d W 9 0 O + 2 S i O u q h S Z x d W 9 0 O y w m c X V v d D v q t 5 z q s q k m c X V v d D s s J n F 1 b 3 Q 7 6 4 u o 7 J y E J n F 1 b 3 Q 7 L C Z x d W 9 0 O 0 l Q J n F 1 b 3 Q 7 L C Z x d W 9 0 O + u 5 i O 2 L s O y n g C Z x d W 9 0 O y w m c X V v d D v s l Y z s v Z z r j 4 T s i J g l J n F 1 b 3 Q 7 L C Z x d W 9 0 O + q 1 r e q w g C Z x d W 9 0 O y w m c X V v d D v t k Z z s p I D r s J T s v Z T r k 5 w m c X V v d D s s J n F 1 b 3 Q 7 7 J 6 s 6 r O g 7 I i Y 6 5 + J K E E p J n F 1 b 3 Q 7 L C Z x d W 9 0 O + y e r O q z o O y I m O u f i S j q s I D s m q n s n q z q s 6 D s o J z s m b g p K E I p J n F 1 b 3 Q 7 L C Z x d W 9 0 O + y 2 n O q z o O y Y i O y g l S h D K S Z x d W 9 0 O y w m c X V v d D v q s I D s m q n s n q z q s 6 A o Q i 1 D K S Z x d W 9 0 O y w m c X V v d D s z M O y d v O y 2 n O q z o C Z x d W 9 0 O y w m c X V v d D s 5 M O y d v C 8 z 7 Y + J 6 r e g 7 L a c 6 r O g J n F 1 b 3 Q 7 L C Z x d W 9 0 O z M 2 N e y d v C 8 x M u 2 P i e q 3 o O y 2 n O q z o C Z x d W 9 0 O y w m c X V v d D v q s 7 X q u I n q s I A m c X V v d D s s J n F 1 b 3 Q 7 7 Y y Q 6 6 e k 6 r C A J n F 1 b 3 Q 7 L C Z x d W 9 0 O + 2 V o O y d u O q z t e q 4 i e q w g C Z x d W 9 0 O y w m c X V v d D v r j 4 T r p 6 T s n q X q s I A m c X V v d D s s J n F 1 b 3 Q 7 7 L W c 7 K C A 7 Y y Q 6 6 e k 6 r C A J n F 1 b 3 Q 7 L C Z x d W 9 0 O + u v u O y w q e 2 S i O y e r O q z o C Z x d W 9 0 O y w m c X V v d D v r s 7 T s h L g o 7 J q p 6 6 e I K S Z x d W 9 0 O y w m c X V v d D v s m q n r p 4 j r o Z z s p 4 D s i q Q m c X V v d D s s J n F 1 b 3 Q 7 6 7 O 4 7 I K s 7 L C 9 6 r O g K E N E V i k m c X V v d D s s J n F 1 b 3 Q 7 7 J W I 7 I S x 7 L C 9 6 r O g K E N E V i k m c X V v d D s s J n F 1 b 3 Q 7 7 J q p 6 6 e I K O u m r O y g u O u 4 j C k m c X V v d D s s J n F 1 b 3 Q 7 7 J q p 6 6 e I K O u n i O y 8 g O 2 M h e u 2 g C k m c X V v d D s s J n F 1 b 3 Q 7 7 J q p 6 6 e I K O y Y g e y X h T H r t o A p J n F 1 b 3 Q 7 L C Z x d W 9 0 O + y a q e u n i C j s m I H s l 4 U y 6 7 a A K S Z x d W 9 0 O y w m c X V v d D v s m q n r p 4 g o 6 7 C Y 7 Z K I 7 L C 9 6 r O g K S Z x d W 9 0 O y w m c X V v d D v s n I T t g 4 H s s L 3 q s 6 A m c X V v d D t d I i A v P j x F b n R y e S B U e X B l P S J G a W x s Q 2 9 1 b n Q i I F Z h b H V l P S J s O D c y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9 3 b m x v Y W R z L 0 F 1 d G 9 S Z W 1 v d m V k Q 2 9 s d W 1 u c z E u e 0 N v b H V t b j E s M H 0 m c X V v d D s s J n F 1 b 3 Q 7 U 2 V j d G l v b j E v R G 9 3 b m x v Y W R z L 0 F 1 d G 9 S Z W 1 v d m V k Q 2 9 s d W 1 u c z E u e + 2 S i O u y i C w x f S Z x d W 9 0 O y w m c X V v d D t T Z W N 0 a W 9 u M S 9 E b 3 d u b G 9 h Z H M v Q X V 0 b 1 J l b W 9 2 Z W R D b 2 x 1 b W 5 z M S 5 7 7 Z K I 6 6 q F L D J 9 J n F 1 b 3 Q 7 L C Z x d W 9 0 O 1 N l Y 3 R p b 2 4 x L 0 R v d 2 5 s b 2 F k c y 9 B d X R v U m V t b 3 Z l Z E N v b H V t b n M x L n v q t 5 z q s q k s M 3 0 m c X V v d D s s J n F 1 b 3 Q 7 U 2 V j d G l v b j E v R G 9 3 b m x v Y W R z L 0 F 1 d G 9 S Z W 1 v d m V k Q 2 9 s d W 1 u c z E u e + u L q O y c h C w 0 f S Z x d W 9 0 O y w m c X V v d D t T Z W N 0 a W 9 u M S 9 E b 3 d u b G 9 h Z H M v Q X V 0 b 1 J l b W 9 2 Z W R D b 2 x 1 b W 5 z M S 5 7 S V A s N X 0 m c X V v d D s s J n F 1 b 3 Q 7 U 2 V j d G l v b j E v R G 9 3 b m x v Y W R z L 0 F 1 d G 9 S Z W 1 v d m V k Q 2 9 s d W 1 u c z E u e + u 5 i O 2 L s O y n g C w 2 f S Z x d W 9 0 O y w m c X V v d D t T Z W N 0 a W 9 u M S 9 E b 3 d u b G 9 h Z H M v Q X V 0 b 1 J l b W 9 2 Z W R D b 2 x 1 b W 5 z M S 5 7 7 J W M 7 L 2 c 6 4 + E 7 I i Y J S w 3 f S Z x d W 9 0 O y w m c X V v d D t T Z W N 0 a W 9 u M S 9 E b 3 d u b G 9 h Z H M v Q X V 0 b 1 J l b W 9 2 Z W R D b 2 x 1 b W 5 z M S 5 7 6 r W t 6 r C A L D h 9 J n F 1 b 3 Q 7 L C Z x d W 9 0 O 1 N l Y 3 R p b 2 4 x L 0 R v d 2 5 s b 2 F k c y 9 B d X R v U m V t b 3 Z l Z E N v b H V t b n M x L n v t k Z z s p I D r s J T s v Z T r k 5 w s O X 0 m c X V v d D s s J n F 1 b 3 Q 7 U 2 V j d G l v b j E v R G 9 3 b m x v Y W R z L 0 F 1 d G 9 S Z W 1 v d m V k Q 2 9 s d W 1 u c z E u e + y e r O q z o O y I m O u f i S h B K S w x M H 0 m c X V v d D s s J n F 1 b 3 Q 7 U 2 V j d G l v b j E v R G 9 3 b m x v Y W R z L 0 F 1 d G 9 S Z W 1 v d m V k Q 2 9 s d W 1 u c z E u e + y e r O q z o O y I m O u f i S j q s I D s m q n s n q z q s 6 D s o J z s m b g p K E I p L D E x f S Z x d W 9 0 O y w m c X V v d D t T Z W N 0 a W 9 u M S 9 E b 3 d u b G 9 h Z H M v Q X V 0 b 1 J l b W 9 2 Z W R D b 2 x 1 b W 5 z M S 5 7 7 L a c 6 r O g 7 J i I 7 K C V K E M p L D E y f S Z x d W 9 0 O y w m c X V v d D t T Z W N 0 a W 9 u M S 9 E b 3 d u b G 9 h Z H M v Q X V 0 b 1 J l b W 9 2 Z W R D b 2 x 1 b W 5 z M S 5 7 6 r C A 7 J q p 7 J 6 s 6 r O g K E I t Q y k s M T N 9 J n F 1 b 3 Q 7 L C Z x d W 9 0 O 1 N l Y 3 R p b 2 4 x L 0 R v d 2 5 s b 2 F k c y 9 B d X R v U m V t b 3 Z l Z E N v b H V t b n M x L n s z M O y d v O y 2 n O q z o C w x N H 0 m c X V v d D s s J n F 1 b 3 Q 7 U 2 V j d G l v b j E v R G 9 3 b m x v Y W R z L 0 F 1 d G 9 S Z W 1 v d m V k Q 2 9 s d W 1 u c z E u e z k w 7 J 2 8 L z P t j 4 n q t 6 D s t p z q s 6 A s M T V 9 J n F 1 b 3 Q 7 L C Z x d W 9 0 O 1 N l Y 3 R p b 2 4 x L 0 R v d 2 5 s b 2 F k c y 9 B d X R v U m V t b 3 Z l Z E N v b H V t b n M x L n s z N j X s n b w v M T L t j 4 n q t 6 D s t p z q s 6 A s M T Z 9 J n F 1 b 3 Q 7 L C Z x d W 9 0 O 1 N l Y 3 R p b 2 4 x L 0 R v d 2 5 s b 2 F k c y 9 B d X R v U m V t b 3 Z l Z E N v b H V t b n M x L n v q s 7 X q u I n q s I A s M T d 9 J n F 1 b 3 Q 7 L C Z x d W 9 0 O 1 N l Y 3 R p b 2 4 x L 0 R v d 2 5 s b 2 F k c y 9 B d X R v U m V t b 3 Z l Z E N v b H V t b n M x L n v t j J D r p 6 T q s I A s M T h 9 J n F 1 b 3 Q 7 L C Z x d W 9 0 O 1 N l Y 3 R p b 2 4 x L 0 R v d 2 5 s b 2 F k c y 9 B d X R v U m V t b 3 Z l Z E N v b H V t b n M x L n v t l a D s n b j q s 7 X q u I n q s I A s M T l 9 J n F 1 b 3 Q 7 L C Z x d W 9 0 O 1 N l Y 3 R p b 2 4 x L 0 R v d 2 5 s b 2 F k c y 9 B d X R v U m V t b 3 Z l Z E N v b H V t b n M x L n v r j 4 T r p 6 T s n q X q s I A s M j B 9 J n F 1 b 3 Q 7 L C Z x d W 9 0 O 1 N l Y 3 R p b 2 4 x L 0 R v d 2 5 s b 2 F k c y 9 B d X R v U m V t b 3 Z l Z E N v b H V t b n M x L n v s t Z z s o I D t j J D r p 6 T q s I A s M j F 9 J n F 1 b 3 Q 7 L C Z x d W 9 0 O 1 N l Y 3 R p b 2 4 x L 0 R v d 2 5 s b 2 F k c y 9 B d X R v U m V t b 3 Z l Z E N v b H V t b n M x L n v r r 7 j s s K n t k o j s n q z q s 6 A s M j J 9 J n F 1 b 3 Q 7 L C Z x d W 9 0 O 1 N l Y 3 R p b 2 4 x L 0 R v d 2 5 s b 2 F k c y 9 B d X R v U m V t b 3 Z l Z E N v b H V t b n M x L n v r s 7 T s h L g o 7 J q p 6 6 e I K S w y M 3 0 m c X V v d D s s J n F 1 b 3 Q 7 U 2 V j d G l v b j E v R G 9 3 b m x v Y W R z L 0 F 1 d G 9 S Z W 1 v d m V k Q 2 9 s d W 1 u c z E u e + y a q e u n i O u h n O y n g O y K p C w y N H 0 m c X V v d D s s J n F 1 b 3 Q 7 U 2 V j d G l v b j E v R G 9 3 b m x v Y W R z L 0 F 1 d G 9 S Z W 1 v d m V k Q 2 9 s d W 1 u c z E u e + u z u O y C r O y w v e q z o C h D R F Y p L D I 1 f S Z x d W 9 0 O y w m c X V v d D t T Z W N 0 a W 9 u M S 9 E b 3 d u b G 9 h Z H M v Q X V 0 b 1 J l b W 9 2 Z W R D b 2 x 1 b W 5 z M S 5 7 7 J W I 7 I S x 7 L C 9 6 r O g K E N E V i k s M j Z 9 J n F 1 b 3 Q 7 L C Z x d W 9 0 O 1 N l Y 3 R p b 2 4 x L 0 R v d 2 5 s b 2 F k c y 9 B d X R v U m V t b 3 Z l Z E N v b H V t b n M x L n v s m q n r p 4 g o 6 6 a s 7 K C 4 6 7 i M K S w y N 3 0 m c X V v d D s s J n F 1 b 3 Q 7 U 2 V j d G l v b j E v R G 9 3 b m x v Y W R z L 0 F 1 d G 9 S Z W 1 v d m V k Q 2 9 s d W 1 u c z E u e + y a q e u n i C j r p 4 j s v I D t j I X r t o A p L D I 4 f S Z x d W 9 0 O y w m c X V v d D t T Z W N 0 a W 9 u M S 9 E b 3 d u b G 9 h Z H M v Q X V 0 b 1 J l b W 9 2 Z W R D b 2 x 1 b W 5 z M S 5 7 7 J q p 6 6 e I K O y Y g e y X h T H r t o A p L D I 5 f S Z x d W 9 0 O y w m c X V v d D t T Z W N 0 a W 9 u M S 9 E b 3 d u b G 9 h Z H M v Q X V 0 b 1 J l b W 9 2 Z W R D b 2 x 1 b W 5 z M S 5 7 7 J q p 6 6 e I K O y Y g e y X h T L r t o A p L D M w f S Z x d W 9 0 O y w m c X V v d D t T Z W N 0 a W 9 u M S 9 E b 3 d u b G 9 h Z H M v Q X V 0 b 1 J l b W 9 2 Z W R D b 2 x 1 b W 5 z M S 5 7 7 J q p 6 6 e I K O u w m O 2 S i O y w v e q z o C k s M z F 9 J n F 1 b 3 Q 7 L C Z x d W 9 0 O 1 N l Y 3 R p b 2 4 x L 0 R v d 2 5 s b 2 F k c y 9 B d X R v U m V t b 3 Z l Z E N v b H V t b n M x L n v s n I T t g 4 H s s L 3 q s 6 A s M z J 9 J n F 1 b 3 Q 7 X S w m c X V v d D t D b 2 x 1 b W 5 D b 3 V u d C Z x d W 9 0 O z o z M y w m c X V v d D t L Z X l D b 2 x 1 b W 5 O Y W 1 l c y Z x d W 9 0 O z p b X S w m c X V v d D t D b 2 x 1 b W 5 J Z G V u d G l 0 a W V z J n F 1 b 3 Q 7 O l s m c X V v d D t T Z W N 0 a W 9 u M S 9 E b 3 d u b G 9 h Z H M v Q X V 0 b 1 J l b W 9 2 Z W R D b 2 x 1 b W 5 z M S 5 7 Q 2 9 s d W 1 u M S w w f S Z x d W 9 0 O y w m c X V v d D t T Z W N 0 a W 9 u M S 9 E b 3 d u b G 9 h Z H M v Q X V 0 b 1 J l b W 9 2 Z W R D b 2 x 1 b W 5 z M S 5 7 7 Z K I 6 7 K I L D F 9 J n F 1 b 3 Q 7 L C Z x d W 9 0 O 1 N l Y 3 R p b 2 4 x L 0 R v d 2 5 s b 2 F k c y 9 B d X R v U m V t b 3 Z l Z E N v b H V t b n M x L n v t k o j r q o U s M n 0 m c X V v d D s s J n F 1 b 3 Q 7 U 2 V j d G l v b j E v R G 9 3 b m x v Y W R z L 0 F 1 d G 9 S Z W 1 v d m V k Q 2 9 s d W 1 u c z E u e + q 3 n O q y q S w z f S Z x d W 9 0 O y w m c X V v d D t T Z W N 0 a W 9 u M S 9 E b 3 d u b G 9 h Z H M v Q X V 0 b 1 J l b W 9 2 Z W R D b 2 x 1 b W 5 z M S 5 7 6 4 u o 7 J y E L D R 9 J n F 1 b 3 Q 7 L C Z x d W 9 0 O 1 N l Y 3 R p b 2 4 x L 0 R v d 2 5 s b 2 F k c y 9 B d X R v U m V t b 3 Z l Z E N v b H V t b n M x L n t J U C w 1 f S Z x d W 9 0 O y w m c X V v d D t T Z W N 0 a W 9 u M S 9 E b 3 d u b G 9 h Z H M v Q X V 0 b 1 J l b W 9 2 Z W R D b 2 x 1 b W 5 z M S 5 7 6 7 m I 7 Y u w 7 K e A L D Z 9 J n F 1 b 3 Q 7 L C Z x d W 9 0 O 1 N l Y 3 R p b 2 4 x L 0 R v d 2 5 s b 2 F k c y 9 B d X R v U m V t b 3 Z l Z E N v b H V t b n M x L n v s l Y z s v Z z r j 4 T s i J g l L D d 9 J n F 1 b 3 Q 7 L C Z x d W 9 0 O 1 N l Y 3 R p b 2 4 x L 0 R v d 2 5 s b 2 F k c y 9 B d X R v U m V t b 3 Z l Z E N v b H V t b n M x L n v q t a 3 q s I A s O H 0 m c X V v d D s s J n F 1 b 3 Q 7 U 2 V j d G l v b j E v R G 9 3 b m x v Y W R z L 0 F 1 d G 9 S Z W 1 v d m V k Q 2 9 s d W 1 u c z E u e + 2 R n O y k g O u w l O y 9 l O u T n C w 5 f S Z x d W 9 0 O y w m c X V v d D t T Z W N 0 a W 9 u M S 9 E b 3 d u b G 9 h Z H M v Q X V 0 b 1 J l b W 9 2 Z W R D b 2 x 1 b W 5 z M S 5 7 7 J 6 s 6 r O g 7 I i Y 6 5 + J K E E p L D E w f S Z x d W 9 0 O y w m c X V v d D t T Z W N 0 a W 9 u M S 9 E b 3 d u b G 9 h Z H M v Q X V 0 b 1 J l b W 9 2 Z W R D b 2 x 1 b W 5 z M S 5 7 7 J 6 s 6 r O g 7 I i Y 6 5 + J K O q w g O y a q e y e r O q z o O y g n O y Z u C k o Q i k s M T F 9 J n F 1 b 3 Q 7 L C Z x d W 9 0 O 1 N l Y 3 R p b 2 4 x L 0 R v d 2 5 s b 2 F k c y 9 B d X R v U m V t b 3 Z l Z E N v b H V t b n M x L n v s t p z q s 6 D s m I j s o J U o Q y k s M T J 9 J n F 1 b 3 Q 7 L C Z x d W 9 0 O 1 N l Y 3 R p b 2 4 x L 0 R v d 2 5 s b 2 F k c y 9 B d X R v U m V t b 3 Z l Z E N v b H V t b n M x L n v q s I D s m q n s n q z q s 6 A o Q i 1 D K S w x M 3 0 m c X V v d D s s J n F 1 b 3 Q 7 U 2 V j d G l v b j E v R G 9 3 b m x v Y W R z L 0 F 1 d G 9 S Z W 1 v d m V k Q 2 9 s d W 1 u c z E u e z M w 7 J 2 8 7 L a c 6 r O g L D E 0 f S Z x d W 9 0 O y w m c X V v d D t T Z W N 0 a W 9 u M S 9 E b 3 d u b G 9 h Z H M v Q X V 0 b 1 J l b W 9 2 Z W R D b 2 x 1 b W 5 z M S 5 7 O T D s n b w v M + 2 P i e q 3 o O y 2 n O q z o C w x N X 0 m c X V v d D s s J n F 1 b 3 Q 7 U 2 V j d G l v b j E v R G 9 3 b m x v Y W R z L 0 F 1 d G 9 S Z W 1 v d m V k Q 2 9 s d W 1 u c z E u e z M 2 N e y d v C 8 x M u 2 P i e q 3 o O y 2 n O q z o C w x N n 0 m c X V v d D s s J n F 1 b 3 Q 7 U 2 V j d G l v b j E v R G 9 3 b m x v Y W R z L 0 F 1 d G 9 S Z W 1 v d m V k Q 2 9 s d W 1 u c z E u e + q z t e q 4 i e q w g C w x N 3 0 m c X V v d D s s J n F 1 b 3 Q 7 U 2 V j d G l v b j E v R G 9 3 b m x v Y W R z L 0 F 1 d G 9 S Z W 1 v d m V k Q 2 9 s d W 1 u c z E u e + 2 M k O u n p O q w g C w x O H 0 m c X V v d D s s J n F 1 b 3 Q 7 U 2 V j d G l v b j E v R G 9 3 b m x v Y W R z L 0 F 1 d G 9 S Z W 1 v d m V k Q 2 9 s d W 1 u c z E u e + 2 V o O y d u O q z t e q 4 i e q w g C w x O X 0 m c X V v d D s s J n F 1 b 3 Q 7 U 2 V j d G l v b j E v R G 9 3 b m x v Y W R z L 0 F 1 d G 9 S Z W 1 v d m V k Q 2 9 s d W 1 u c z E u e + u P h O u n p O y e p e q w g C w y M H 0 m c X V v d D s s J n F 1 b 3 Q 7 U 2 V j d G l v b j E v R G 9 3 b m x v Y W R z L 0 F 1 d G 9 S Z W 1 v d m V k Q 2 9 s d W 1 u c z E u e + y 1 n O y g g O 2 M k O u n p O q w g C w y M X 0 m c X V v d D s s J n F 1 b 3 Q 7 U 2 V j d G l v b j E v R G 9 3 b m x v Y W R z L 0 F 1 d G 9 S Z W 1 v d m V k Q 2 9 s d W 1 u c z E u e + u v u O y w q e 2 S i O y e r O q z o C w y M n 0 m c X V v d D s s J n F 1 b 3 Q 7 U 2 V j d G l v b j E v R G 9 3 b m x v Y W R z L 0 F 1 d G 9 S Z W 1 v d m V k Q 2 9 s d W 1 u c z E u e + u z t O y E u C j s m q n r p 4 g p L D I z f S Z x d W 9 0 O y w m c X V v d D t T Z W N 0 a W 9 u M S 9 E b 3 d u b G 9 h Z H M v Q X V 0 b 1 J l b W 9 2 Z W R D b 2 x 1 b W 5 z M S 5 7 7 J q p 6 6 e I 6 6 G c 7 K e A 7 I q k L D I 0 f S Z x d W 9 0 O y w m c X V v d D t T Z W N 0 a W 9 u M S 9 E b 3 d u b G 9 h Z H M v Q X V 0 b 1 J l b W 9 2 Z W R D b 2 x 1 b W 5 z M S 5 7 6 7 O 4 7 I K s 7 L C 9 6 r O g K E N E V i k s M j V 9 J n F 1 b 3 Q 7 L C Z x d W 9 0 O 1 N l Y 3 R p b 2 4 x L 0 R v d 2 5 s b 2 F k c y 9 B d X R v U m V t b 3 Z l Z E N v b H V t b n M x L n v s l Y j s h L H s s L 3 q s 6 A o Q 0 R W K S w y N n 0 m c X V v d D s s J n F 1 b 3 Q 7 U 2 V j d G l v b j E v R G 9 3 b m x v Y W R z L 0 F 1 d G 9 S Z W 1 v d m V k Q 2 9 s d W 1 u c z E u e + y a q e u n i C j r p q z s o L j r u I w p L D I 3 f S Z x d W 9 0 O y w m c X V v d D t T Z W N 0 a W 9 u M S 9 E b 3 d u b G 9 h Z H M v Q X V 0 b 1 J l b W 9 2 Z W R D b 2 x 1 b W 5 z M S 5 7 7 J q p 6 6 e I K O u n i O y 8 g O 2 M h e u 2 g C k s M j h 9 J n F 1 b 3 Q 7 L C Z x d W 9 0 O 1 N l Y 3 R p b 2 4 x L 0 R v d 2 5 s b 2 F k c y 9 B d X R v U m V t b 3 Z l Z E N v b H V t b n M x L n v s m q n r p 4 g o 7 J i B 7 J e F M e u 2 g C k s M j l 9 J n F 1 b 3 Q 7 L C Z x d W 9 0 O 1 N l Y 3 R p b 2 4 x L 0 R v d 2 5 s b 2 F k c y 9 B d X R v U m V t b 3 Z l Z E N v b H V t b n M x L n v s m q n r p 4 g o 7 J i B 7 J e F M u u 2 g C k s M z B 9 J n F 1 b 3 Q 7 L C Z x d W 9 0 O 1 N l Y 3 R p b 2 4 x L 0 R v d 2 5 s b 2 F k c y 9 B d X R v U m V t b 3 Z l Z E N v b H V t b n M x L n v s m q n r p 4 g o 6 7 C Y 7 Z K I 7 L C 9 6 r O g K S w z M X 0 m c X V v d D s s J n F 1 b 3 Q 7 U 2 V j d G l v b j E v R G 9 3 b m x v Y W R z L 0 F 1 d G 9 S Z W 1 v d m V k Q 2 9 s d W 1 u c z E u e + y c h O 2 D g e y w v e q z o C w z M n 0 m c X V v d D t d L C Z x d W 9 0 O 1 J l b G F 0 a W 9 u c 2 h p c E l u Z m 8 m c X V v d D s 6 W 1 1 9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G 9 3 b m x v Y W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9 G a W x 0 Z X J l Z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b 3 d u b G 9 h Z H M v R m l s d G V y Z W R Y b H N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9 3 b m x v Y W R z L 1 N v c n R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9 M Y X R l c 3 R G a W x l Q 2 9 u d G V u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9 X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v d 2 5 s b 2 F k c y 9 G a X J z d F N o Z W V 0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U q P / R I C X R A s l b 8 a I P a I l o A A A A A A g A A A A A A E G Y A A A A B A A A g A A A A w k W + J s j z 6 x Q S G s 7 J + H A f a J o j g 7 F X x 2 c + T y A f A t c M 2 2 s A A A A A D o A A A A A C A A A g A A A A r h l w B U y d y O V F O v J T U H F i G Z M S j B 6 v S a W y H 7 y S s 8 w c s u 5 Q A A A A l Q M c M 7 j J u U r t c E X D A Z G x O i q d 3 C Y S i + D 9 W 9 X x 6 J V t 7 z V u t / G z M Z s r c h f Q 0 6 N H g 4 k z Z o k 5 p K E g X j 3 2 O r w 5 r N S + M I u U T 4 g Y 5 b p R g G h c J D t m d h B A A A A A j 3 7 0 n a R M 1 W H a g 6 R r p U P L H C e 9 A q f A G N G p X 3 7 i I / 0 c W 4 E j A s r Z a S h / B r X W c w t 1 + A X a A s U g w G q Q Q K y H K u s 9 2 Y 8 U n w = = < / D a t a M a s h u p > 
</file>

<file path=customXml/itemProps1.xml><?xml version="1.0" encoding="utf-8"?>
<ds:datastoreItem xmlns:ds="http://schemas.openxmlformats.org/officeDocument/2006/customXml" ds:itemID="{03B73195-7694-404B-AAF1-13739A5A921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4</vt:i4>
      </vt:variant>
      <vt:variant>
        <vt:lpstr>이름 지정된 범위</vt:lpstr>
      </vt:variant>
      <vt:variant>
        <vt:i4>2</vt:i4>
      </vt:variant>
    </vt:vector>
  </HeadingPairs>
  <TitlesOfParts>
    <vt:vector size="6" baseType="lpstr">
      <vt:lpstr>CavedeVin</vt:lpstr>
      <vt:lpstr>Downloads</vt:lpstr>
      <vt:lpstr>브랜드</vt:lpstr>
      <vt:lpstr>국가별</vt:lpstr>
      <vt:lpstr>CavedeVin!Print_Area</vt:lpstr>
      <vt:lpstr>CavedeVin!Print_Titles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조 성재</cp:lastModifiedBy>
  <cp:lastPrinted>2026-01-29T02:58:42Z</cp:lastPrinted>
  <dcterms:created xsi:type="dcterms:W3CDTF">2013-02-05T04:54:12Z</dcterms:created>
  <dcterms:modified xsi:type="dcterms:W3CDTF">2026-02-14T01:57:09Z</dcterms:modified>
</cp:coreProperties>
</file>